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IN_RPT\Quarterly Reports\2017\1st Qtr 2017\8-K Documents\"/>
    </mc:Choice>
  </mc:AlternateContent>
  <bookViews>
    <workbookView xWindow="120" yWindow="750" windowWidth="9435" windowHeight="4815" activeTab="3"/>
  </bookViews>
  <sheets>
    <sheet name="Income Statements" sheetId="10" r:id="rId1"/>
    <sheet name="Balance Sheets" sheetId="4" r:id="rId2"/>
    <sheet name="Segment Results" sheetId="7" r:id="rId3"/>
    <sheet name="Cash Flows" sheetId="5" r:id="rId4"/>
  </sheets>
  <definedNames>
    <definedName name="_C" localSheetId="0">#REF!</definedName>
    <definedName name="_C" localSheetId="2">'Segment Results'!$A$1:$Q$24</definedName>
    <definedName name="_C">#REF!</definedName>
    <definedName name="A" localSheetId="0">#REF!</definedName>
    <definedName name="A">#REF!</definedName>
    <definedName name="B" localSheetId="0">'Income Statements'!$A$1:$G$57</definedName>
    <definedName name="B">#REF!</definedName>
    <definedName name="D">'Balance Sheets'!$A$1:$F$74</definedName>
    <definedName name="_xlnm.Print_Area" localSheetId="1">'Balance Sheets'!$A$1:$E$74</definedName>
    <definedName name="_xlnm.Print_Area" localSheetId="3">'Cash Flows'!$A$1:$G$53</definedName>
    <definedName name="_xlnm.Print_Area" localSheetId="0">'Income Statements'!$A$1:$G$57</definedName>
    <definedName name="_xlnm.Print_Area" localSheetId="2">'Segment Results'!$A$1:$N$31</definedName>
  </definedNames>
  <calcPr calcId="152511"/>
</workbook>
</file>

<file path=xl/calcChain.xml><?xml version="1.0" encoding="utf-8"?>
<calcChain xmlns="http://schemas.openxmlformats.org/spreadsheetml/2006/main">
  <c r="F45" i="10" l="1"/>
  <c r="F44" i="10"/>
  <c r="F41" i="10"/>
  <c r="F40" i="10"/>
  <c r="F36" i="10"/>
  <c r="F33" i="10"/>
  <c r="F30" i="10"/>
  <c r="F31" i="10"/>
  <c r="C57" i="4" l="1"/>
  <c r="E68" i="4"/>
  <c r="E70" i="4" s="1"/>
  <c r="E58" i="4"/>
  <c r="E51" i="4"/>
  <c r="E34" i="4"/>
  <c r="E22" i="4"/>
  <c r="E72" i="4" l="1"/>
  <c r="E36" i="4"/>
  <c r="E27" i="5"/>
  <c r="F13" i="10" l="1"/>
  <c r="F25" i="10" l="1"/>
  <c r="G47" i="5" l="1"/>
  <c r="G35" i="5"/>
  <c r="G27" i="5"/>
  <c r="L22" i="7"/>
  <c r="L23" i="7" s="1"/>
  <c r="L20" i="7"/>
  <c r="L18" i="7"/>
  <c r="L15" i="7"/>
  <c r="I22" i="7"/>
  <c r="I23" i="7" s="1"/>
  <c r="I20" i="7"/>
  <c r="I18" i="7"/>
  <c r="I15" i="7"/>
  <c r="F22" i="7"/>
  <c r="F23" i="7" s="1"/>
  <c r="F20" i="7"/>
  <c r="F18" i="7"/>
  <c r="F15" i="7"/>
  <c r="C22" i="7"/>
  <c r="C23" i="7" s="1"/>
  <c r="C20" i="7"/>
  <c r="C18" i="7"/>
  <c r="C15" i="7"/>
  <c r="E20" i="10"/>
  <c r="E21" i="10" s="1"/>
  <c r="E26" i="10" s="1"/>
  <c r="E15" i="10"/>
  <c r="G50" i="5" l="1"/>
  <c r="G52" i="5" s="1"/>
  <c r="E30" i="10"/>
  <c r="E33" i="10" s="1"/>
  <c r="E36" i="10" s="1"/>
  <c r="D12" i="7" l="1"/>
  <c r="F28" i="10" l="1"/>
  <c r="F24" i="10"/>
  <c r="F23" i="10"/>
  <c r="C20" i="10"/>
  <c r="C21" i="10" s="1"/>
  <c r="C26" i="10" s="1"/>
  <c r="F19" i="10"/>
  <c r="C15" i="10"/>
  <c r="F14" i="10"/>
  <c r="F21" i="10" l="1"/>
  <c r="C30" i="10"/>
  <c r="F15" i="10"/>
  <c r="F20" i="10"/>
  <c r="F26" i="10" l="1"/>
  <c r="C33" i="10"/>
  <c r="C36" i="10" l="1"/>
  <c r="C58" i="4" l="1"/>
  <c r="D17" i="7" l="1"/>
  <c r="G12" i="7"/>
  <c r="E47" i="5" l="1"/>
  <c r="B20" i="7" l="1"/>
  <c r="M14" i="7" l="1"/>
  <c r="G14" i="7"/>
  <c r="M17" i="7" l="1"/>
  <c r="J17" i="7" l="1"/>
  <c r="H18" i="7" l="1"/>
  <c r="E18" i="7" l="1"/>
  <c r="B22" i="7"/>
  <c r="E22" i="7"/>
  <c r="H22" i="7"/>
  <c r="K22" i="7"/>
  <c r="D20" i="7"/>
  <c r="O17" i="7"/>
  <c r="P17" i="7"/>
  <c r="P14" i="7"/>
  <c r="P12" i="7"/>
  <c r="O14" i="7"/>
  <c r="O12" i="7"/>
  <c r="E20" i="7"/>
  <c r="K20" i="7"/>
  <c r="H20" i="7"/>
  <c r="K18" i="7"/>
  <c r="B18" i="7"/>
  <c r="G17" i="7"/>
  <c r="K15" i="7"/>
  <c r="H15" i="7"/>
  <c r="E15" i="7"/>
  <c r="B15" i="7"/>
  <c r="J14" i="7"/>
  <c r="D14" i="7"/>
  <c r="M12" i="7"/>
  <c r="J12" i="7"/>
  <c r="P10" i="7"/>
  <c r="O10" i="7"/>
  <c r="C51" i="4"/>
  <c r="C68" i="4"/>
  <c r="C70" i="4" s="1"/>
  <c r="C22" i="4"/>
  <c r="C34" i="4"/>
  <c r="E35" i="5"/>
  <c r="C72" i="4" l="1"/>
  <c r="K23" i="7"/>
  <c r="M22" i="7"/>
  <c r="J22" i="7"/>
  <c r="C36" i="4"/>
  <c r="D22" i="7"/>
  <c r="H23" i="7"/>
  <c r="P18" i="7"/>
  <c r="B23" i="7"/>
  <c r="J20" i="7"/>
  <c r="M20" i="7"/>
  <c r="O15" i="7"/>
  <c r="G20" i="7"/>
  <c r="O20" i="7"/>
  <c r="E50" i="5"/>
  <c r="E52" i="5" s="1"/>
  <c r="P15" i="7"/>
  <c r="P20" i="7"/>
  <c r="P22" i="7"/>
  <c r="P23" i="7" s="1"/>
  <c r="O18" i="7"/>
  <c r="O22" i="7"/>
  <c r="O23" i="7" s="1"/>
  <c r="G22" i="7"/>
  <c r="E23" i="7"/>
</calcChain>
</file>

<file path=xl/sharedStrings.xml><?xml version="1.0" encoding="utf-8"?>
<sst xmlns="http://schemas.openxmlformats.org/spreadsheetml/2006/main" count="175" uniqueCount="152">
  <si>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</si>
  <si>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</si>
  <si>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</si>
  <si>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</si>
  <si>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</si>
  <si>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</si>
  <si>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</si>
  <si>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</si>
  <si>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</si>
  <si>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</si>
  <si>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</si>
  <si>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</si>
  <si>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</si>
  <si>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</si>
  <si>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</si>
  <si>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</si>
  <si>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</si>
  <si>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</si>
  <si>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</si>
  <si>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</si>
  <si>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</si>
  <si>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</si>
  <si>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</si>
  <si>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</si>
  <si>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</si>
  <si>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</si>
  <si>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</si>
  <si>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</si>
  <si>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</si>
  <si>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</si>
  <si>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</si>
  <si>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</si>
  <si>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</si>
  <si>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</si>
  <si>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</si>
  <si>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</si>
  <si>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</si>
  <si>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</si>
  <si>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</si>
  <si>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</si>
  <si>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</si>
  <si>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</si>
  <si>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</si>
  <si>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</si>
  <si>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</si>
  <si>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</si>
  <si>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</si>
  <si>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</si>
  <si>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</si>
  <si>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</si>
  <si>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</si>
  <si>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</si>
  <si>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</si>
  <si>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</si>
  <si>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</si>
  <si>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</si>
  <si>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Broadspire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</si>
  <si>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</si>
  <si>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</si>
  <si>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</si>
  <si>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</si>
  <si>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</si>
  <si>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</si>
  <si>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</si>
  <si>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</si>
  <si>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</si>
  <si>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</si>
  <si>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>Net Cash Used In Investing Activities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</si>
  <si>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</si>
  <si>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</si>
  <si>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</si>
  <si>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</si>
  <si>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</si>
  <si>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</si>
  <si>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</si>
  <si>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</si>
  <si>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</si>
  <si>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</si>
  <si>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</si>
  <si>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</si>
  <si>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</si>
  <si>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</si>
  <si>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</si>
  <si>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</si>
  <si>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</si>
  <si>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</si>
  <si>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</si>
  <si>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</si>
  <si>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</si>
  <si>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</si>
  <si>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</si>
  <si>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</si>
  <si>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</si>
  <si>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</si>
  <si>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</si>
  <si>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</si>
  <si>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</si>
  <si>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</si>
  <si>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</si>
  <si>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</si>
  <si>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</si>
  <si>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</si>
  <si>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</si>
  <si>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</si>
  <si>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>NOTE:  "Direct Compensation, Fringe Benefits &amp; Non-Employee Labor" and "Expenses Other Than Direct Compensation, Fringe Benefits &amp; Non-Employee Labor" components are not comparable across</t>
  </si>
  <si>
    <t>segments, but are comparable within each segment across periods.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</si>
  <si>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</si>
  <si>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</si>
  <si>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</si>
  <si>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</si>
  <si>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nm</t>
  </si>
  <si>
    <t>Payments on Capital Lease Obligations</t>
  </si>
  <si>
    <t>Restructuring and Special Charges</t>
  </si>
  <si>
    <t>― %</t>
  </si>
  <si>
    <t>―</t>
  </si>
  <si>
    <t>CONDENSED CONSOLIDATED STATEMENTS OF OPERATIONS</t>
  </si>
  <si>
    <t>International</t>
  </si>
  <si>
    <t>Current Installments of Capital Leases</t>
  </si>
  <si>
    <t>U.S. Services</t>
  </si>
  <si>
    <t>Garden City Group</t>
  </si>
  <si>
    <t xml:space="preserve">      Deferred Income Taxes</t>
  </si>
  <si>
    <t>Decrease in Note Payable for Stock Repurchase</t>
  </si>
  <si>
    <t xml:space="preserve">      Loss (Gain) on Disposals of Property and Equipment, Net</t>
  </si>
  <si>
    <t xml:space="preserve">      Stock-Based Compensation Costs</t>
  </si>
  <si>
    <t>Payments for Business Acquisitions, Net of Cash Acquired</t>
  </si>
  <si>
    <t xml:space="preserve">(1) A non-GAAP financial measurement which represents net income attributable to the applicable reporting segment excluding income taxes, net corporate interest expense, stock option expense, amortization </t>
  </si>
  <si>
    <t>Three Months Ended March 31,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</si>
  <si>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</si>
  <si>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</si>
  <si>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</si>
  <si>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</si>
  <si>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</si>
  <si>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>March 31,</t>
  </si>
  <si>
    <t>Operating Earnings (Loss)   (1)</t>
  </si>
  <si>
    <t>Three Months Ended March 31, 2017 and March 31, 2016</t>
  </si>
  <si>
    <t>Proceeds from Disposals of Property and Equipment</t>
  </si>
  <si>
    <t>Other Financing Activities</t>
  </si>
  <si>
    <t>Net Loss Attributable to Noncontrolling Interests and Redeemable Noncontrolling interests</t>
  </si>
  <si>
    <t>As of March 31, 2017 and December 31, 2016</t>
  </si>
  <si>
    <t xml:space="preserve">― </t>
  </si>
  <si>
    <t>Reconciliation of Net Income to Net Cash Used In Operating Activities:</t>
  </si>
  <si>
    <t xml:space="preserve">      Changes in Operating Assets and Liabilities, Net of Effects of</t>
  </si>
  <si>
    <t xml:space="preserve">      Acquisitions and Dispositions:</t>
  </si>
  <si>
    <t>Net Cash Used In Operating Activities</t>
  </si>
  <si>
    <t>Payments Related to Shares Received for Withholding Taxes Under                    Stock-Based Compensation Plans</t>
  </si>
  <si>
    <t>Proceeds from Shares Purchased Under Employee Stock-Based               Compensation Plans</t>
  </si>
  <si>
    <t>Net Cash Provided By (Used In) Financing Activities</t>
  </si>
  <si>
    <t>Decrease in Cash and Cash Equivalents</t>
  </si>
  <si>
    <t>of customer-relationship intangible assets, restructuring and special charges, and certain unallocated corporate and shared costs.  See pages 4-6 for additional information about segment operating earnings.</t>
  </si>
  <si>
    <t>Cash Paid for Equity Investments</t>
  </si>
  <si>
    <t>Redeemable Noncontrolling Interests</t>
  </si>
  <si>
    <t>Cash and Cash Equivalents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</si>
</sst>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0%;\ \(0%\)"/>
    <numFmt numFmtId="168" formatCode="#,##0%;\ \(#,##0%\)"/>
    <numFmt numFmtId="169" formatCode="_(&quot;$&quot;* #,##0_);_(&quot;$&quot;* \(#,##0\);_(&quot;$&quot;* &quot;-&quot;??_);_(@_)"/>
    <numFmt numFmtId="170" formatCode="_(* #,##0_);_(* \(#,##0\);_(* &quot;-&quot;??_);_(@_)"/>
    <numFmt numFmtId="171" formatCode="#,##0%;\ \(#,##0\)%"/>
  </numFmts>
  <fonts count="27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1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5" fontId="2" fillId="0" borderId="0" xfId="0" applyNumberFormat="1" applyFont="1" applyFill="1"/>
    <xf numFmtId="5" fontId="5" fillId="0" borderId="0" xfId="0" applyNumberFormat="1" applyFont="1" applyFill="1"/>
    <xf numFmtId="5" fontId="4" fillId="0" borderId="0" xfId="0" applyNumberFormat="1" applyFont="1" applyFill="1"/>
    <xf numFmtId="0" fontId="5" fillId="0" borderId="0" xfId="0" applyNumberFormat="1" applyFont="1" applyFill="1"/>
    <xf numFmtId="37" fontId="5" fillId="0" borderId="0" xfId="0" applyNumberFormat="1" applyFont="1" applyFill="1"/>
    <xf numFmtId="37" fontId="4" fillId="0" borderId="0" xfId="0" applyNumberFormat="1" applyFont="1" applyFill="1"/>
    <xf numFmtId="0" fontId="7" fillId="0" borderId="0" xfId="0" applyNumberFormat="1" applyFont="1" applyFill="1"/>
    <xf numFmtId="9" fontId="2" fillId="0" borderId="0" xfId="0" applyNumberFormat="1" applyFont="1" applyFill="1"/>
    <xf numFmtId="9" fontId="10" fillId="0" borderId="0" xfId="0" applyNumberFormat="1" applyFont="1" applyFill="1"/>
    <xf numFmtId="9" fontId="7" fillId="0" borderId="0" xfId="0" applyNumberFormat="1" applyFont="1" applyFill="1"/>
    <xf numFmtId="9" fontId="10" fillId="0" borderId="1" xfId="0" applyNumberFormat="1" applyFont="1" applyFill="1" applyBorder="1"/>
    <xf numFmtId="9" fontId="7" fillId="0" borderId="1" xfId="0" applyNumberFormat="1" applyFont="1" applyFill="1" applyBorder="1"/>
    <xf numFmtId="166" fontId="4" fillId="0" borderId="0" xfId="0" applyNumberFormat="1" applyFont="1" applyFill="1"/>
    <xf numFmtId="164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1" fillId="2" borderId="0" xfId="0" applyNumberFormat="1" applyFont="1"/>
    <xf numFmtId="0" fontId="4" fillId="0" borderId="0" xfId="0" applyNumberFormat="1" applyFont="1" applyFill="1" applyAlignment="1">
      <alignment vertical="distributed"/>
    </xf>
    <xf numFmtId="0" fontId="2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37" fontId="4" fillId="0" borderId="0" xfId="0" applyNumberFormat="1" applyFont="1" applyFill="1" applyAlignment="1">
      <alignment vertical="distributed"/>
    </xf>
    <xf numFmtId="5" fontId="2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5" fontId="4" fillId="0" borderId="0" xfId="0" applyNumberFormat="1" applyFont="1" applyFill="1" applyAlignment="1">
      <alignment vertical="distributed"/>
    </xf>
    <xf numFmtId="9" fontId="2" fillId="0" borderId="0" xfId="0" applyNumberFormat="1" applyFont="1" applyFill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9" fontId="7" fillId="0" borderId="8" xfId="0" applyNumberFormat="1" applyFont="1" applyFill="1" applyBorder="1" applyAlignment="1">
      <alignment vertical="distributed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3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20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 indent="2"/>
    </xf>
    <xf numFmtId="169" fontId="12" fillId="3" borderId="0" xfId="0" applyNumberFormat="1" applyFont="1" applyFill="1"/>
    <xf numFmtId="0" fontId="12" fillId="3" borderId="0" xfId="0" applyNumberFormat="1" applyFont="1" applyFill="1"/>
    <xf numFmtId="169" fontId="13" fillId="3" borderId="0" xfId="0" applyNumberFormat="1" applyFont="1" applyFill="1"/>
    <xf numFmtId="171" fontId="13" fillId="2" borderId="0" xfId="1" applyNumberFormat="1" applyFont="1" applyFill="1" applyAlignment="1">
      <alignment horizontal="right"/>
    </xf>
    <xf numFmtId="170" fontId="12" fillId="3" borderId="3" xfId="1" applyNumberFormat="1" applyFont="1" applyFill="1" applyBorder="1"/>
    <xf numFmtId="170" fontId="13" fillId="3" borderId="3" xfId="1" applyNumberFormat="1" applyFont="1" applyFill="1" applyBorder="1"/>
    <xf numFmtId="0" fontId="13" fillId="2" borderId="0" xfId="0" applyNumberFormat="1" applyFont="1" applyAlignment="1">
      <alignment horizontal="left"/>
    </xf>
    <xf numFmtId="170" fontId="12" fillId="3" borderId="0" xfId="1" applyNumberFormat="1" applyFont="1" applyFill="1"/>
    <xf numFmtId="5" fontId="12" fillId="3" borderId="0" xfId="0" applyNumberFormat="1" applyFont="1" applyFill="1"/>
    <xf numFmtId="170" fontId="13" fillId="3" borderId="0" xfId="1" applyNumberFormat="1" applyFont="1" applyFill="1"/>
    <xf numFmtId="168" fontId="13" fillId="2" borderId="0" xfId="1" applyNumberFormat="1" applyFont="1" applyFill="1"/>
    <xf numFmtId="0" fontId="13" fillId="2" borderId="0" xfId="0" applyNumberFormat="1" applyFont="1" applyAlignment="1">
      <alignment horizontal="left" indent="3"/>
    </xf>
    <xf numFmtId="37" fontId="12" fillId="3" borderId="0" xfId="0" applyNumberFormat="1" applyFont="1" applyFill="1"/>
    <xf numFmtId="170" fontId="13" fillId="3" borderId="0" xfId="1" applyNumberFormat="1" applyFont="1" applyFill="1" applyBorder="1" applyAlignment="1">
      <alignment horizontal="right"/>
    </xf>
    <xf numFmtId="170" fontId="12" fillId="3" borderId="5" xfId="1" applyNumberFormat="1" applyFont="1" applyFill="1" applyBorder="1"/>
    <xf numFmtId="37" fontId="19" fillId="3" borderId="0" xfId="0" applyNumberFormat="1" applyFont="1" applyFill="1"/>
    <xf numFmtId="170" fontId="13" fillId="3" borderId="5" xfId="1" applyNumberFormat="1" applyFont="1" applyFill="1" applyBorder="1"/>
    <xf numFmtId="170" fontId="12" fillId="3" borderId="0" xfId="1" applyNumberFormat="1" applyFont="1" applyFill="1" applyBorder="1"/>
    <xf numFmtId="170" fontId="13" fillId="3" borderId="0" xfId="1" applyNumberFormat="1" applyFont="1" applyFill="1" applyBorder="1"/>
    <xf numFmtId="170" fontId="12" fillId="0" borderId="1" xfId="1" applyNumberFormat="1" applyFont="1" applyFill="1" applyBorder="1"/>
    <xf numFmtId="170" fontId="13" fillId="0" borderId="1" xfId="1" applyNumberFormat="1" applyFont="1" applyFill="1" applyBorder="1"/>
    <xf numFmtId="5" fontId="19" fillId="3" borderId="0" xfId="0" applyNumberFormat="1" applyFont="1" applyFill="1"/>
    <xf numFmtId="169" fontId="12" fillId="3" borderId="7" xfId="0" applyNumberFormat="1" applyFont="1" applyFill="1" applyBorder="1"/>
    <xf numFmtId="169" fontId="13" fillId="3" borderId="7" xfId="0" applyNumberFormat="1" applyFont="1" applyFill="1" applyBorder="1"/>
    <xf numFmtId="169" fontId="12" fillId="3" borderId="0" xfId="0" applyNumberFormat="1" applyFont="1" applyFill="1" applyBorder="1"/>
    <xf numFmtId="169" fontId="13" fillId="3" borderId="0" xfId="0" applyNumberFormat="1" applyFont="1" applyFill="1" applyBorder="1"/>
    <xf numFmtId="0" fontId="13" fillId="0" borderId="0" xfId="0" applyNumberFormat="1" applyFont="1" applyFill="1"/>
    <xf numFmtId="0" fontId="21" fillId="0" borderId="0" xfId="0" applyNumberFormat="1" applyFont="1" applyFill="1"/>
    <xf numFmtId="168" fontId="21" fillId="0" borderId="0" xfId="1" applyNumberFormat="1" applyFont="1" applyFill="1"/>
    <xf numFmtId="44" fontId="12" fillId="0" borderId="0" xfId="0" applyNumberFormat="1" applyFont="1" applyFill="1" applyBorder="1"/>
    <xf numFmtId="44" fontId="19" fillId="2" borderId="0" xfId="0" applyNumberFormat="1" applyFont="1" applyBorder="1"/>
    <xf numFmtId="44" fontId="13" fillId="0" borderId="0" xfId="0" applyNumberFormat="1" applyFont="1" applyFill="1" applyBorder="1"/>
    <xf numFmtId="44" fontId="12" fillId="0" borderId="7" xfId="0" applyNumberFormat="1" applyFont="1" applyFill="1" applyBorder="1"/>
    <xf numFmtId="0" fontId="12" fillId="0" borderId="0" xfId="0" applyNumberFormat="1" applyFont="1" applyFill="1"/>
    <xf numFmtId="44" fontId="13" fillId="0" borderId="7" xfId="0" applyNumberFormat="1" applyFont="1" applyFill="1" applyBorder="1"/>
    <xf numFmtId="171" fontId="13" fillId="0" borderId="0" xfId="1" applyNumberFormat="1" applyFont="1" applyFill="1"/>
    <xf numFmtId="44" fontId="19" fillId="0" borderId="0" xfId="0" applyNumberFormat="1" applyFont="1" applyFill="1" applyBorder="1"/>
    <xf numFmtId="168" fontId="13" fillId="0" borderId="0" xfId="1" applyNumberFormat="1" applyFont="1" applyFill="1"/>
    <xf numFmtId="7" fontId="12" fillId="0" borderId="0" xfId="0" applyNumberFormat="1" applyFont="1" applyFill="1" applyBorder="1"/>
    <xf numFmtId="7" fontId="19" fillId="0" borderId="0" xfId="0" applyNumberFormat="1" applyFont="1" applyFill="1"/>
    <xf numFmtId="7" fontId="13" fillId="0" borderId="0" xfId="0" applyNumberFormat="1" applyFont="1" applyFill="1" applyBorder="1"/>
    <xf numFmtId="9" fontId="13" fillId="0" borderId="0" xfId="0" applyNumberFormat="1" applyFont="1" applyFill="1"/>
    <xf numFmtId="37" fontId="19" fillId="0" borderId="0" xfId="0" applyNumberFormat="1" applyFont="1" applyFill="1"/>
    <xf numFmtId="37" fontId="20" fillId="0" borderId="0" xfId="0" applyNumberFormat="1" applyFont="1" applyFill="1"/>
    <xf numFmtId="44" fontId="12" fillId="0" borderId="9" xfId="0" applyNumberFormat="1" applyFont="1" applyFill="1" applyBorder="1"/>
    <xf numFmtId="44" fontId="19" fillId="0" borderId="0" xfId="0" applyNumberFormat="1" applyFont="1" applyFill="1"/>
    <xf numFmtId="44" fontId="13" fillId="0" borderId="9" xfId="0" applyNumberFormat="1" applyFont="1" applyFill="1" applyBorder="1"/>
    <xf numFmtId="37" fontId="19" fillId="2" borderId="0" xfId="0" applyNumberFormat="1" applyFont="1"/>
    <xf numFmtId="37" fontId="20" fillId="2" borderId="0" xfId="0" applyNumberFormat="1" applyFont="1"/>
    <xf numFmtId="9" fontId="13" fillId="2" borderId="0" xfId="0" applyNumberFormat="1" applyFont="1"/>
    <xf numFmtId="7" fontId="12" fillId="2" borderId="0" xfId="0" applyNumberFormat="1" applyFont="1"/>
    <xf numFmtId="7" fontId="13" fillId="2" borderId="0" xfId="0" applyNumberFormat="1" applyFont="1"/>
    <xf numFmtId="0" fontId="12" fillId="2" borderId="0" xfId="0" applyNumberFormat="1" applyFont="1"/>
    <xf numFmtId="9" fontId="12" fillId="2" borderId="0" xfId="0" applyNumberFormat="1" applyFont="1"/>
    <xf numFmtId="0" fontId="14" fillId="2" borderId="0" xfId="0" applyNumberFormat="1" applyFont="1" applyAlignment="1">
      <alignment horizontal="center"/>
    </xf>
    <xf numFmtId="37" fontId="12" fillId="3" borderId="0" xfId="0" applyNumberFormat="1" applyFont="1" applyFill="1" applyBorder="1"/>
    <xf numFmtId="0" fontId="21" fillId="2" borderId="0" xfId="0" applyNumberFormat="1" applyFont="1"/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"/>
    </xf>
    <xf numFmtId="0" fontId="14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16" fontId="13" fillId="2" borderId="0" xfId="0" quotePrefix="1" applyNumberFormat="1" applyFont="1" applyAlignment="1">
      <alignment horizontal="center"/>
    </xf>
    <xf numFmtId="0" fontId="12" fillId="2" borderId="1" xfId="0" applyNumberFormat="1" applyFont="1" applyBorder="1"/>
    <xf numFmtId="0" fontId="13" fillId="2" borderId="1" xfId="0" applyNumberFormat="1" applyFont="1" applyBorder="1"/>
    <xf numFmtId="0" fontId="20" fillId="2" borderId="0" xfId="0" applyNumberFormat="1" applyFont="1"/>
    <xf numFmtId="42" fontId="12" fillId="2" borderId="0" xfId="0" applyNumberFormat="1" applyFont="1"/>
    <xf numFmtId="5" fontId="13" fillId="2" borderId="0" xfId="0" applyNumberFormat="1" applyFont="1"/>
    <xf numFmtId="42" fontId="13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/>
    <xf numFmtId="37" fontId="12" fillId="2" borderId="1" xfId="0" applyNumberFormat="1" applyFont="1" applyBorder="1"/>
    <xf numFmtId="37" fontId="13" fillId="2" borderId="1" xfId="0" applyNumberFormat="1" applyFont="1" applyBorder="1"/>
    <xf numFmtId="0" fontId="13" fillId="2" borderId="0" xfId="0" applyFont="1" applyProtection="1"/>
    <xf numFmtId="0" fontId="13" fillId="2" borderId="0" xfId="0" applyFont="1" applyBorder="1" applyProtection="1"/>
    <xf numFmtId="37" fontId="12" fillId="2" borderId="5" xfId="0" applyNumberFormat="1" applyFont="1" applyBorder="1"/>
    <xf numFmtId="37" fontId="13" fillId="2" borderId="5" xfId="0" applyNumberFormat="1" applyFont="1" applyBorder="1"/>
    <xf numFmtId="42" fontId="12" fillId="2" borderId="2" xfId="0" applyNumberFormat="1" applyFont="1" applyBorder="1"/>
    <xf numFmtId="42" fontId="13" fillId="2" borderId="2" xfId="0" applyNumberFormat="1" applyFont="1" applyBorder="1"/>
    <xf numFmtId="42" fontId="12" fillId="4" borderId="0" xfId="0" applyNumberFormat="1" applyFont="1" applyFill="1"/>
    <xf numFmtId="5" fontId="13" fillId="4" borderId="0" xfId="0" applyNumberFormat="1" applyFont="1" applyFill="1"/>
    <xf numFmtId="42" fontId="13" fillId="4" borderId="0" xfId="0" applyNumberFormat="1" applyFont="1" applyFill="1"/>
    <xf numFmtId="37" fontId="12" fillId="4" borderId="0" xfId="0" applyNumberFormat="1" applyFont="1" applyFill="1"/>
    <xf numFmtId="37" fontId="13" fillId="4" borderId="0" xfId="0" applyNumberFormat="1" applyFont="1" applyFill="1"/>
    <xf numFmtId="41" fontId="12" fillId="4" borderId="0" xfId="0" applyNumberFormat="1" applyFont="1" applyFill="1"/>
    <xf numFmtId="41" fontId="13" fillId="4" borderId="0" xfId="0" applyNumberFormat="1" applyFont="1" applyFill="1"/>
    <xf numFmtId="37" fontId="12" fillId="4" borderId="1" xfId="0" applyNumberFormat="1" applyFont="1" applyFill="1" applyBorder="1"/>
    <xf numFmtId="37" fontId="13" fillId="4" borderId="1" xfId="0" applyNumberFormat="1" applyFont="1" applyFill="1" applyBorder="1"/>
    <xf numFmtId="37" fontId="12" fillId="4" borderId="5" xfId="0" applyNumberFormat="1" applyFont="1" applyFill="1" applyBorder="1"/>
    <xf numFmtId="37" fontId="13" fillId="4" borderId="5" xfId="0" applyNumberFormat="1" applyFont="1" applyFill="1" applyBorder="1"/>
    <xf numFmtId="37" fontId="12" fillId="2" borderId="0" xfId="0" applyNumberFormat="1" applyFont="1" applyBorder="1"/>
    <xf numFmtId="37" fontId="13" fillId="2" borderId="0" xfId="0" applyNumberFormat="1" applyFont="1" applyBorder="1"/>
    <xf numFmtId="37" fontId="12" fillId="2" borderId="3" xfId="0" applyNumberFormat="1" applyFont="1" applyBorder="1"/>
    <xf numFmtId="37" fontId="13" fillId="2" borderId="3" xfId="0" applyNumberFormat="1" applyFont="1" applyBorder="1"/>
    <xf numFmtId="42" fontId="12" fillId="2" borderId="7" xfId="0" applyNumberFormat="1" applyFont="1" applyBorder="1"/>
    <xf numFmtId="42" fontId="13" fillId="2" borderId="7" xfId="0" applyNumberFormat="1" applyFont="1" applyBorder="1"/>
    <xf numFmtId="0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 wrapText="1"/>
    </xf>
    <xf numFmtId="0" fontId="13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vertical="distributed"/>
    </xf>
    <xf numFmtId="169" fontId="12" fillId="0" borderId="3" xfId="0" applyNumberFormat="1" applyFont="1" applyFill="1" applyBorder="1" applyAlignment="1">
      <alignment vertical="distributed"/>
    </xf>
    <xf numFmtId="169" fontId="13" fillId="0" borderId="3" xfId="0" applyNumberFormat="1" applyFont="1" applyFill="1" applyBorder="1" applyAlignment="1">
      <alignment vertical="distributed"/>
    </xf>
    <xf numFmtId="171" fontId="13" fillId="0" borderId="3" xfId="0" applyNumberFormat="1" applyFont="1" applyFill="1" applyBorder="1" applyAlignment="1">
      <alignment vertical="distributed"/>
    </xf>
    <xf numFmtId="171" fontId="13" fillId="0" borderId="0" xfId="0" applyNumberFormat="1" applyFont="1" applyFill="1"/>
    <xf numFmtId="0" fontId="13" fillId="0" borderId="0" xfId="0" applyNumberFormat="1" applyFont="1" applyFill="1" applyAlignment="1">
      <alignment horizontal="left" wrapText="1"/>
    </xf>
    <xf numFmtId="170" fontId="12" fillId="0" borderId="0" xfId="2" applyNumberFormat="1" applyFont="1" applyFill="1" applyAlignment="1">
      <alignment horizontal="justify"/>
    </xf>
    <xf numFmtId="170" fontId="13" fillId="0" borderId="0" xfId="2" applyNumberFormat="1" applyFont="1" applyFill="1" applyAlignment="1">
      <alignment horizontal="justify"/>
    </xf>
    <xf numFmtId="170" fontId="12" fillId="0" borderId="0" xfId="2" applyNumberFormat="1" applyFont="1" applyFill="1"/>
    <xf numFmtId="170" fontId="13" fillId="0" borderId="0" xfId="2" applyNumberFormat="1" applyFont="1" applyFill="1"/>
    <xf numFmtId="0" fontId="18" fillId="0" borderId="0" xfId="0" applyNumberFormat="1" applyFont="1" applyFill="1"/>
    <xf numFmtId="167" fontId="24" fillId="0" borderId="0" xfId="0" applyNumberFormat="1" applyFont="1" applyFill="1" applyAlignment="1">
      <alignment horizontal="right"/>
    </xf>
    <xf numFmtId="167" fontId="18" fillId="0" borderId="0" xfId="0" applyNumberFormat="1" applyFont="1" applyFill="1" applyAlignment="1">
      <alignment horizontal="right"/>
    </xf>
    <xf numFmtId="171" fontId="18" fillId="0" borderId="0" xfId="0" applyNumberFormat="1" applyFont="1" applyFill="1"/>
    <xf numFmtId="167" fontId="24" fillId="0" borderId="0" xfId="0" applyNumberFormat="1" applyFont="1" applyFill="1"/>
    <xf numFmtId="167" fontId="18" fillId="0" borderId="0" xfId="0" applyNumberFormat="1" applyFont="1" applyFill="1"/>
    <xf numFmtId="37" fontId="12" fillId="0" borderId="0" xfId="0" applyNumberFormat="1" applyFont="1" applyFill="1"/>
    <xf numFmtId="37" fontId="13" fillId="0" borderId="0" xfId="0" applyNumberFormat="1" applyFont="1" applyFill="1"/>
    <xf numFmtId="0" fontId="13" fillId="0" borderId="0" xfId="0" applyNumberFormat="1" applyFont="1" applyFill="1" applyAlignment="1">
      <alignment vertical="top" wrapText="1"/>
    </xf>
    <xf numFmtId="167" fontId="24" fillId="0" borderId="1" xfId="0" applyNumberFormat="1" applyFont="1" applyFill="1" applyBorder="1"/>
    <xf numFmtId="167" fontId="18" fillId="0" borderId="1" xfId="0" applyNumberFormat="1" applyFont="1" applyFill="1" applyBorder="1"/>
    <xf numFmtId="171" fontId="18" fillId="0" borderId="1" xfId="0" applyNumberFormat="1" applyFont="1" applyFill="1" applyBorder="1"/>
    <xf numFmtId="170" fontId="12" fillId="0" borderId="3" xfId="2" applyNumberFormat="1" applyFont="1" applyFill="1" applyBorder="1" applyAlignment="1">
      <alignment vertical="distributed"/>
    </xf>
    <xf numFmtId="170" fontId="13" fillId="0" borderId="3" xfId="2" applyNumberFormat="1" applyFont="1" applyFill="1" applyBorder="1" applyAlignment="1">
      <alignment vertical="distributed"/>
    </xf>
    <xf numFmtId="169" fontId="12" fillId="0" borderId="0" xfId="0" applyNumberFormat="1" applyFont="1" applyFill="1" applyBorder="1"/>
    <xf numFmtId="169" fontId="13" fillId="0" borderId="0" xfId="0" applyNumberFormat="1" applyFont="1" applyFill="1" applyBorder="1"/>
    <xf numFmtId="0" fontId="18" fillId="0" borderId="0" xfId="0" applyNumberFormat="1" applyFont="1" applyFill="1" applyAlignment="1">
      <alignment vertical="distributed"/>
    </xf>
    <xf numFmtId="171" fontId="24" fillId="0" borderId="8" xfId="0" applyNumberFormat="1" applyFont="1" applyFill="1" applyBorder="1" applyAlignment="1">
      <alignment vertical="distributed"/>
    </xf>
    <xf numFmtId="171" fontId="18" fillId="0" borderId="8" xfId="0" applyNumberFormat="1" applyFont="1" applyFill="1" applyBorder="1" applyAlignment="1">
      <alignment vertical="distributed"/>
    </xf>
    <xf numFmtId="166" fontId="13" fillId="0" borderId="0" xfId="0" applyNumberFormat="1" applyFont="1" applyFill="1"/>
    <xf numFmtId="0" fontId="25" fillId="0" borderId="0" xfId="0" applyNumberFormat="1" applyFont="1" applyFill="1"/>
    <xf numFmtId="0" fontId="13" fillId="2" borderId="0" xfId="0" applyNumberFormat="1" applyFont="1" applyBorder="1" applyAlignment="1">
      <alignment horizontal="centerContinuous"/>
    </xf>
    <xf numFmtId="0" fontId="22" fillId="2" borderId="0" xfId="0" applyNumberFormat="1" applyFont="1"/>
    <xf numFmtId="0" fontId="13" fillId="2" borderId="0" xfId="0" applyNumberFormat="1" applyFont="1" applyBorder="1"/>
    <xf numFmtId="0" fontId="12" fillId="2" borderId="0" xfId="0" applyNumberFormat="1" applyFont="1" applyBorder="1"/>
    <xf numFmtId="169" fontId="12" fillId="2" borderId="0" xfId="0" applyNumberFormat="1" applyFont="1"/>
    <xf numFmtId="169" fontId="13" fillId="2" borderId="0" xfId="0" applyNumberFormat="1" applyFont="1"/>
    <xf numFmtId="170" fontId="12" fillId="3" borderId="0" xfId="1" applyNumberFormat="1" applyFont="1" applyFill="1" applyAlignment="1">
      <alignment horizontal="right" readingOrder="1"/>
    </xf>
    <xf numFmtId="170" fontId="12" fillId="2" borderId="0" xfId="1" applyNumberFormat="1" applyFont="1" applyFill="1" applyBorder="1" applyAlignment="1">
      <alignment horizontal="right"/>
    </xf>
    <xf numFmtId="170" fontId="13" fillId="2" borderId="0" xfId="1" applyNumberFormat="1" applyFont="1" applyFill="1" applyBorder="1" applyAlignment="1">
      <alignment horizontal="right"/>
    </xf>
    <xf numFmtId="170" fontId="12" fillId="2" borderId="0" xfId="1" applyNumberFormat="1" applyFont="1" applyFill="1"/>
    <xf numFmtId="170" fontId="13" fillId="2" borderId="0" xfId="1" applyNumberFormat="1" applyFont="1" applyFill="1"/>
    <xf numFmtId="0" fontId="13" fillId="2" borderId="0" xfId="0" applyNumberFormat="1" applyFont="1" applyBorder="1" applyAlignment="1">
      <alignment horizontal="left" wrapText="1" indent="2"/>
    </xf>
    <xf numFmtId="5" fontId="13" fillId="3" borderId="0" xfId="0" applyNumberFormat="1" applyFont="1" applyFill="1" applyBorder="1"/>
    <xf numFmtId="37" fontId="13" fillId="3" borderId="0" xfId="0" applyNumberFormat="1" applyFont="1" applyFill="1" applyBorder="1"/>
    <xf numFmtId="37" fontId="12" fillId="3" borderId="0" xfId="0" applyNumberFormat="1" applyFont="1" applyFill="1" applyProtection="1"/>
    <xf numFmtId="0" fontId="13" fillId="3" borderId="0" xfId="0" applyNumberFormat="1" applyFont="1" applyFill="1" applyBorder="1"/>
    <xf numFmtId="37" fontId="13" fillId="3" borderId="0" xfId="0" applyNumberFormat="1" applyFont="1" applyFill="1" applyProtection="1"/>
    <xf numFmtId="5" fontId="13" fillId="2" borderId="0" xfId="0" applyNumberFormat="1" applyFont="1" applyBorder="1"/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3" fillId="2" borderId="6" xfId="0" applyNumberFormat="1" applyFont="1" applyBorder="1"/>
    <xf numFmtId="37" fontId="12" fillId="0" borderId="6" xfId="0" applyNumberFormat="1" applyFont="1" applyFill="1" applyBorder="1"/>
    <xf numFmtId="37" fontId="13" fillId="0" borderId="6" xfId="0" applyNumberFormat="1" applyFont="1" applyFill="1" applyBorder="1"/>
    <xf numFmtId="41" fontId="12" fillId="2" borderId="0" xfId="0" applyNumberFormat="1" applyFont="1"/>
    <xf numFmtId="170" fontId="13" fillId="3" borderId="0" xfId="1" applyNumberFormat="1" applyFont="1" applyFill="1" applyAlignment="1">
      <alignment horizontal="right" readingOrder="1"/>
    </xf>
    <xf numFmtId="0" fontId="13" fillId="2" borderId="0" xfId="0" applyNumberFormat="1" applyFont="1" applyBorder="1" applyAlignment="1">
      <alignment wrapText="1"/>
    </xf>
    <xf numFmtId="41" fontId="12" fillId="2" borderId="0" xfId="0" applyNumberFormat="1" applyFont="1" applyBorder="1"/>
    <xf numFmtId="41" fontId="13" fillId="2" borderId="0" xfId="0" applyNumberFormat="1" applyFont="1" applyBorder="1"/>
    <xf numFmtId="0" fontId="26" fillId="2" borderId="0" xfId="0" applyNumberFormat="1" applyFont="1"/>
    <xf numFmtId="0" fontId="26" fillId="2" borderId="0" xfId="0" applyNumberFormat="1" applyFont="1" applyBorder="1"/>
    <xf numFmtId="169" fontId="12" fillId="2" borderId="4" xfId="0" applyNumberFormat="1" applyFont="1" applyBorder="1"/>
    <xf numFmtId="169" fontId="13" fillId="2" borderId="4" xfId="0" applyNumberFormat="1" applyFont="1" applyBorder="1"/>
    <xf numFmtId="0" fontId="17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6" fillId="2" borderId="0" xfId="0" applyNumberFormat="1" applyFont="1" applyBorder="1" applyAlignment="1">
      <alignment horizontal="centerContinuous"/>
    </xf>
    <xf numFmtId="170" fontId="12" fillId="3" borderId="0" xfId="1" applyNumberFormat="1" applyFont="1" applyFill="1" applyBorder="1" applyAlignment="1"/>
    <xf numFmtId="0" fontId="14" fillId="2" borderId="0" xfId="0" applyNumberFormat="1" applyFont="1" applyAlignment="1">
      <alignment horizontal="left"/>
    </xf>
    <xf numFmtId="37" fontId="12" fillId="4" borderId="0" xfId="0" applyNumberFormat="1" applyFont="1" applyFill="1" applyBorder="1"/>
    <xf numFmtId="37" fontId="13" fillId="4" borderId="0" xfId="0" applyNumberFormat="1" applyFont="1" applyFill="1" applyBorder="1"/>
    <xf numFmtId="171" fontId="18" fillId="2" borderId="0" xfId="1" applyNumberFormat="1" applyFont="1" applyFill="1" applyAlignment="1">
      <alignment horizontal="right"/>
    </xf>
    <xf numFmtId="0" fontId="13" fillId="2" borderId="0" xfId="0" applyNumberFormat="1" applyFont="1" applyAlignment="1">
      <alignment horizontal="left" wrapText="1" indent="2"/>
    </xf>
    <xf numFmtId="37" fontId="13" fillId="2" borderId="6" xfId="0" applyNumberFormat="1" applyFont="1" applyBorder="1"/>
    <xf numFmtId="37" fontId="12" fillId="4" borderId="3" xfId="0" applyNumberFormat="1" applyFont="1" applyFill="1" applyBorder="1"/>
    <xf numFmtId="171" fontId="13" fillId="2" borderId="3" xfId="1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3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6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427348</xdr:rowOff>
    </xdr:from>
    <xdr:to>
      <xdr:col>1</xdr:col>
      <xdr:colOff>4980554</xdr:colOff>
      <xdr:row>2</xdr:row>
      <xdr:rowOff>120796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27348"/>
          <a:ext cx="2211552" cy="6724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142327</xdr:colOff>
      <xdr:row>0</xdr:row>
      <xdr:rowOff>328448</xdr:rowOff>
    </xdr:from>
    <xdr:to>
      <xdr:col>6</xdr:col>
      <xdr:colOff>514569</xdr:colOff>
      <xdr:row>0</xdr:row>
      <xdr:rowOff>996293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5603" y="328448"/>
          <a:ext cx="2211552" cy="6678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showOutlineSymbols="0" zoomScaleNormal="100" workbookViewId="0">
      <selection activeCell="B8" sqref="B8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58" t="s">
        <v>0</v>
      </c>
      <c r="B3" s="258"/>
      <c r="C3" s="258"/>
      <c r="D3" s="258"/>
      <c r="E3" s="258"/>
      <c r="F3" s="258"/>
      <c r="G3" s="2"/>
    </row>
    <row r="4" spans="1:7" ht="15.75">
      <c r="A4" s="258" t="s">
        <v>115</v>
      </c>
      <c r="B4" s="258"/>
      <c r="C4" s="258"/>
      <c r="D4" s="258"/>
      <c r="E4" s="258"/>
      <c r="F4" s="258"/>
      <c r="G4" s="2"/>
    </row>
    <row r="5" spans="1:7" ht="15.75">
      <c r="A5" s="259" t="s">
        <v>45</v>
      </c>
      <c r="B5" s="259"/>
      <c r="C5" s="259"/>
      <c r="D5" s="259"/>
      <c r="E5" s="259"/>
      <c r="F5" s="259"/>
      <c r="G5" s="2"/>
    </row>
    <row r="6" spans="1:7" ht="15.75">
      <c r="A6" s="260" t="s">
        <v>95</v>
      </c>
      <c r="B6" s="260"/>
      <c r="C6" s="260"/>
      <c r="D6" s="260"/>
      <c r="E6" s="260"/>
      <c r="F6" s="260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126</v>
      </c>
      <c r="C9" s="70">
        <v>2017</v>
      </c>
      <c r="D9" s="71"/>
      <c r="E9" s="72">
        <v>2016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267267</v>
      </c>
      <c r="D13" s="76"/>
      <c r="E13" s="77">
        <v>277234</v>
      </c>
      <c r="F13" s="78">
        <f>(+C13/E13)-1</f>
        <v>-3.5951578810679785E-2</v>
      </c>
    </row>
    <row r="14" spans="1:7" ht="15.75" customHeight="1">
      <c r="A14" s="68"/>
      <c r="B14" s="74" t="s">
        <v>80</v>
      </c>
      <c r="C14" s="79">
        <v>12263</v>
      </c>
      <c r="D14" s="76"/>
      <c r="E14" s="80">
        <v>13674</v>
      </c>
      <c r="F14" s="78">
        <f>(+C14/E14)-1</f>
        <v>-0.10318853298230213</v>
      </c>
    </row>
    <row r="15" spans="1:7" ht="15.75">
      <c r="A15" s="68"/>
      <c r="B15" s="81" t="s">
        <v>17</v>
      </c>
      <c r="C15" s="82">
        <f>SUM(C13:C14)</f>
        <v>279530</v>
      </c>
      <c r="D15" s="83"/>
      <c r="E15" s="84">
        <f>SUM(E13:E14)</f>
        <v>290908</v>
      </c>
      <c r="F15" s="78">
        <f>(+C15/E15)-1</f>
        <v>-3.911202167008121E-2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100</v>
      </c>
      <c r="C19" s="82">
        <v>192554</v>
      </c>
      <c r="D19" s="83"/>
      <c r="E19" s="84">
        <v>201433</v>
      </c>
      <c r="F19" s="78">
        <f t="shared" ref="F19:F21" si="0">(+C19/E19)-1</f>
        <v>-4.4079172727408134E-2</v>
      </c>
      <c r="I19" s="49"/>
    </row>
    <row r="20" spans="1:9" ht="15.75">
      <c r="A20" s="68"/>
      <c r="B20" s="86" t="s">
        <v>99</v>
      </c>
      <c r="C20" s="79">
        <f>C14</f>
        <v>12263</v>
      </c>
      <c r="D20" s="83"/>
      <c r="E20" s="80">
        <f>E14</f>
        <v>13674</v>
      </c>
      <c r="F20" s="78">
        <f t="shared" si="0"/>
        <v>-0.10318853298230213</v>
      </c>
    </row>
    <row r="21" spans="1:9" ht="15.75" customHeight="1">
      <c r="A21" s="68"/>
      <c r="B21" s="74" t="s">
        <v>79</v>
      </c>
      <c r="C21" s="82">
        <f>SUM(C19:C20)</f>
        <v>204817</v>
      </c>
      <c r="D21" s="87"/>
      <c r="E21" s="84">
        <f>SUM(E19:E20)</f>
        <v>215107</v>
      </c>
      <c r="F21" s="78">
        <f t="shared" si="0"/>
        <v>-4.7836658035303348E-2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82</v>
      </c>
      <c r="C23" s="82">
        <v>59992</v>
      </c>
      <c r="D23" s="87"/>
      <c r="E23" s="84">
        <v>56797</v>
      </c>
      <c r="F23" s="78">
        <f t="shared" ref="F23:F25" si="1">(+C23/E23)-1</f>
        <v>5.6252971107628946E-2</v>
      </c>
    </row>
    <row r="24" spans="1:9" ht="15.75">
      <c r="A24" s="68"/>
      <c r="B24" s="74" t="s">
        <v>81</v>
      </c>
      <c r="C24" s="248">
        <v>2036</v>
      </c>
      <c r="D24" s="87"/>
      <c r="E24" s="88">
        <v>2768</v>
      </c>
      <c r="F24" s="78">
        <f t="shared" si="1"/>
        <v>-0.26445086705202314</v>
      </c>
    </row>
    <row r="25" spans="1:9" ht="15.75">
      <c r="A25" s="68"/>
      <c r="B25" s="74" t="s">
        <v>112</v>
      </c>
      <c r="C25" s="82">
        <v>605</v>
      </c>
      <c r="D25" s="87"/>
      <c r="E25" s="84">
        <v>2417</v>
      </c>
      <c r="F25" s="78">
        <f t="shared" si="1"/>
        <v>-0.74968969797269347</v>
      </c>
    </row>
    <row r="26" spans="1:9" ht="15.75">
      <c r="A26" s="68"/>
      <c r="B26" s="81" t="s">
        <v>3</v>
      </c>
      <c r="C26" s="89">
        <f>SUM(C21:C25)</f>
        <v>267450</v>
      </c>
      <c r="D26" s="90"/>
      <c r="E26" s="91">
        <f>SUM(E21:E25)</f>
        <v>277089</v>
      </c>
      <c r="F26" s="78">
        <f>(+C26/E26)-1</f>
        <v>-3.4786656994683973E-2</v>
      </c>
    </row>
    <row r="27" spans="1:9" ht="9.75" customHeight="1">
      <c r="A27" s="68"/>
      <c r="B27" s="68"/>
      <c r="C27" s="92"/>
      <c r="D27" s="90"/>
      <c r="E27" s="93"/>
      <c r="F27" s="85"/>
    </row>
    <row r="28" spans="1:9" ht="15.75">
      <c r="A28" s="68"/>
      <c r="B28" s="81" t="s">
        <v>97</v>
      </c>
      <c r="C28" s="79">
        <v>378</v>
      </c>
      <c r="D28" s="90"/>
      <c r="E28" s="80">
        <v>117</v>
      </c>
      <c r="F28" s="78">
        <f>(+C28/E28)-1</f>
        <v>2.2307692307692308</v>
      </c>
    </row>
    <row r="29" spans="1:9" ht="9" customHeight="1">
      <c r="A29" s="68"/>
      <c r="B29" s="68"/>
      <c r="C29" s="92"/>
      <c r="D29" s="90"/>
      <c r="E29" s="93"/>
      <c r="F29" s="85"/>
    </row>
    <row r="30" spans="1:9" ht="15.75">
      <c r="A30" s="68"/>
      <c r="B30" s="68" t="s">
        <v>127</v>
      </c>
      <c r="C30" s="82">
        <f>C15-C26+C28</f>
        <v>12458</v>
      </c>
      <c r="D30" s="87"/>
      <c r="E30" s="84">
        <f>E15-E26+E28</f>
        <v>13936</v>
      </c>
      <c r="F30" s="78">
        <f>((+C30/E30)-1)</f>
        <v>-0.10605625717566014</v>
      </c>
    </row>
    <row r="31" spans="1:9" ht="15.75">
      <c r="A31" s="68"/>
      <c r="B31" s="74" t="s">
        <v>98</v>
      </c>
      <c r="C31" s="94">
        <v>4835</v>
      </c>
      <c r="D31" s="90"/>
      <c r="E31" s="95">
        <v>5307</v>
      </c>
      <c r="F31" s="78">
        <f>((+C31/E31)-1)</f>
        <v>-8.8939136988882561E-2</v>
      </c>
    </row>
    <row r="32" spans="1:9" ht="6" customHeight="1">
      <c r="A32" s="68"/>
      <c r="B32" s="68"/>
      <c r="C32" s="82"/>
      <c r="D32" s="76"/>
      <c r="E32" s="84"/>
      <c r="F32" s="85"/>
    </row>
    <row r="33" spans="1:6" ht="15.75">
      <c r="A33" s="68"/>
      <c r="B33" s="68" t="s">
        <v>128</v>
      </c>
      <c r="C33" s="92">
        <f>C30-C31</f>
        <v>7623</v>
      </c>
      <c r="D33" s="96"/>
      <c r="E33" s="93">
        <f>E30-E31</f>
        <v>8629</v>
      </c>
      <c r="F33" s="78">
        <f>((+C33/E33)-1)</f>
        <v>-0.11658361339668555</v>
      </c>
    </row>
    <row r="34" spans="1:6" ht="7.5" customHeight="1">
      <c r="A34" s="68"/>
      <c r="B34" s="68"/>
      <c r="C34" s="92"/>
      <c r="D34" s="96"/>
      <c r="E34" s="93"/>
      <c r="F34" s="78"/>
    </row>
    <row r="35" spans="1:6" ht="30.75" customHeight="1">
      <c r="A35" s="68"/>
      <c r="B35" s="253" t="s">
        <v>137</v>
      </c>
      <c r="C35" s="79">
        <v>41</v>
      </c>
      <c r="D35" s="76"/>
      <c r="E35" s="80">
        <v>1</v>
      </c>
      <c r="F35" s="252" t="s">
        <v>110</v>
      </c>
    </row>
    <row r="36" spans="1:6" ht="22.5" customHeight="1" thickBot="1">
      <c r="A36" s="68"/>
      <c r="B36" s="68" t="s">
        <v>129</v>
      </c>
      <c r="C36" s="97">
        <f>C33+C35</f>
        <v>7664</v>
      </c>
      <c r="D36" s="76"/>
      <c r="E36" s="98">
        <f>E33+E35</f>
        <v>8630</v>
      </c>
      <c r="F36" s="78">
        <f>((+C36/E36)-1)</f>
        <v>-0.11193511008111234</v>
      </c>
    </row>
    <row r="37" spans="1:6" ht="15" customHeight="1" thickTop="1">
      <c r="A37" s="68"/>
      <c r="B37" s="68"/>
      <c r="C37" s="99"/>
      <c r="D37" s="76"/>
      <c r="E37" s="100"/>
      <c r="F37" s="85"/>
    </row>
    <row r="38" spans="1:6" s="12" customFormat="1" ht="9" customHeight="1">
      <c r="A38" s="101"/>
      <c r="B38" s="101"/>
      <c r="C38" s="102"/>
      <c r="D38" s="102"/>
      <c r="E38" s="102"/>
      <c r="F38" s="103"/>
    </row>
    <row r="39" spans="1:6" ht="15.75">
      <c r="A39" s="68"/>
      <c r="B39" s="68" t="s">
        <v>130</v>
      </c>
      <c r="C39" s="104"/>
      <c r="D39" s="105"/>
      <c r="E39" s="106"/>
      <c r="F39" s="85"/>
    </row>
    <row r="40" spans="1:6" ht="16.5" thickBot="1">
      <c r="A40" s="68"/>
      <c r="B40" s="74" t="s">
        <v>92</v>
      </c>
      <c r="C40" s="107">
        <v>0.15</v>
      </c>
      <c r="D40" s="108"/>
      <c r="E40" s="109">
        <v>0.17</v>
      </c>
      <c r="F40" s="110">
        <f>((+C40/E40)-1)</f>
        <v>-0.11764705882352955</v>
      </c>
    </row>
    <row r="41" spans="1:6" ht="17.25" thickTop="1" thickBot="1">
      <c r="A41" s="68"/>
      <c r="B41" s="74" t="s">
        <v>93</v>
      </c>
      <c r="C41" s="107">
        <v>0.13</v>
      </c>
      <c r="D41" s="108"/>
      <c r="E41" s="109">
        <v>0.15</v>
      </c>
      <c r="F41" s="110">
        <f>((+C41/E41)-1)</f>
        <v>-0.1333333333333333</v>
      </c>
    </row>
    <row r="42" spans="1:6" ht="16.5" thickTop="1">
      <c r="A42" s="68"/>
      <c r="B42" s="101"/>
      <c r="C42" s="104"/>
      <c r="D42" s="111"/>
      <c r="E42" s="106"/>
      <c r="F42" s="112"/>
    </row>
    <row r="43" spans="1:6" ht="15.75">
      <c r="A43" s="68"/>
      <c r="B43" s="68" t="s">
        <v>131</v>
      </c>
      <c r="C43" s="104"/>
      <c r="D43" s="111"/>
      <c r="E43" s="106"/>
      <c r="F43" s="112"/>
    </row>
    <row r="44" spans="1:6" ht="16.5" thickBot="1">
      <c r="A44" s="68"/>
      <c r="B44" s="74" t="s">
        <v>92</v>
      </c>
      <c r="C44" s="107">
        <v>0.14000000000000001</v>
      </c>
      <c r="D44" s="108"/>
      <c r="E44" s="109">
        <v>0.16</v>
      </c>
      <c r="F44" s="110">
        <f>((+C44/E44)-1)</f>
        <v>-0.12499999999999989</v>
      </c>
    </row>
    <row r="45" spans="1:6" ht="17.25" thickTop="1" thickBot="1">
      <c r="A45" s="68"/>
      <c r="B45" s="74" t="s">
        <v>93</v>
      </c>
      <c r="C45" s="107">
        <v>0.12</v>
      </c>
      <c r="D45" s="108"/>
      <c r="E45" s="109">
        <v>0.14000000000000001</v>
      </c>
      <c r="F45" s="110">
        <f>((+C45/E45)-1)</f>
        <v>-0.14285714285714302</v>
      </c>
    </row>
    <row r="46" spans="1:6" ht="16.5" thickTop="1">
      <c r="A46" s="68"/>
      <c r="B46" s="101"/>
      <c r="C46" s="113"/>
      <c r="D46" s="114"/>
      <c r="E46" s="115"/>
      <c r="F46" s="116"/>
    </row>
    <row r="47" spans="1:6" ht="15.75">
      <c r="A47" s="68"/>
      <c r="B47" s="68" t="s">
        <v>94</v>
      </c>
      <c r="C47" s="117"/>
      <c r="D47" s="117"/>
      <c r="E47" s="118"/>
      <c r="F47" s="116"/>
    </row>
    <row r="48" spans="1:6" ht="16.5" thickBot="1">
      <c r="A48" s="68"/>
      <c r="B48" s="74" t="s">
        <v>92</v>
      </c>
      <c r="C48" s="107">
        <v>7.0000000000000007E-2</v>
      </c>
      <c r="D48" s="117"/>
      <c r="E48" s="109">
        <v>7.0000000000000007E-2</v>
      </c>
      <c r="F48" s="78" t="s">
        <v>113</v>
      </c>
    </row>
    <row r="49" spans="1:8" ht="17.25" thickTop="1" thickBot="1">
      <c r="A49" s="68"/>
      <c r="B49" s="74" t="s">
        <v>93</v>
      </c>
      <c r="C49" s="119">
        <v>0.05</v>
      </c>
      <c r="D49" s="120"/>
      <c r="E49" s="121">
        <v>0.05</v>
      </c>
      <c r="F49" s="78" t="s">
        <v>113</v>
      </c>
    </row>
    <row r="50" spans="1:8" ht="6" customHeight="1" thickTop="1">
      <c r="A50" s="68"/>
      <c r="B50" s="68"/>
      <c r="C50" s="117"/>
      <c r="D50" s="117"/>
      <c r="E50" s="118"/>
      <c r="F50" s="116"/>
    </row>
    <row r="51" spans="1:8" ht="15.75" hidden="1">
      <c r="A51" s="68"/>
      <c r="B51" s="68" t="s">
        <v>64</v>
      </c>
      <c r="C51" s="122"/>
      <c r="D51" s="122"/>
      <c r="E51" s="123"/>
      <c r="F51" s="124"/>
    </row>
    <row r="52" spans="1:8" ht="15.75" hidden="1">
      <c r="A52" s="68"/>
      <c r="B52" s="68" t="s">
        <v>46</v>
      </c>
      <c r="C52" s="125">
        <v>0</v>
      </c>
      <c r="D52" s="122"/>
      <c r="E52" s="126">
        <v>0</v>
      </c>
      <c r="F52" s="124"/>
    </row>
    <row r="53" spans="1:8" ht="15.75" hidden="1">
      <c r="A53" s="68"/>
      <c r="B53" s="68" t="s">
        <v>47</v>
      </c>
      <c r="C53" s="125">
        <v>0</v>
      </c>
      <c r="D53" s="122"/>
      <c r="E53" s="126">
        <v>0</v>
      </c>
      <c r="F53" s="124"/>
    </row>
    <row r="54" spans="1:8" s="12" customFormat="1" ht="9" customHeight="1">
      <c r="A54" s="101"/>
      <c r="B54" s="101"/>
      <c r="C54" s="102"/>
      <c r="D54" s="102"/>
      <c r="E54" s="102"/>
      <c r="F54" s="103"/>
      <c r="G54" s="5"/>
      <c r="H54" s="67"/>
    </row>
    <row r="55" spans="1:8" ht="18" customHeight="1">
      <c r="A55" s="68"/>
      <c r="B55" s="249" t="s">
        <v>55</v>
      </c>
      <c r="C55" s="127"/>
      <c r="D55" s="127"/>
      <c r="E55" s="127"/>
      <c r="F55" s="128"/>
      <c r="G55" s="3"/>
      <c r="H55" s="6"/>
    </row>
    <row r="56" spans="1:8" ht="9.9499999999999993" customHeight="1">
      <c r="A56" s="3"/>
      <c r="B56" s="3"/>
      <c r="C56" s="7"/>
      <c r="D56" s="7"/>
      <c r="E56" s="7"/>
      <c r="F56" s="8"/>
      <c r="G56" s="3"/>
      <c r="H56" s="6"/>
    </row>
    <row r="57" spans="1:8">
      <c r="B57" s="9"/>
      <c r="C57" s="10"/>
      <c r="D57" s="10"/>
      <c r="E57" s="10"/>
      <c r="F57" s="10"/>
    </row>
    <row r="58" spans="1:8">
      <c r="B58" s="9"/>
    </row>
    <row r="60" spans="1:8">
      <c r="B60" s="11"/>
    </row>
    <row r="61" spans="1:8">
      <c r="B61" s="9"/>
    </row>
    <row r="62" spans="1:8">
      <c r="A62" s="257"/>
      <c r="B62" s="257"/>
      <c r="C62" s="257"/>
      <c r="D62" s="257"/>
      <c r="E62" s="257"/>
      <c r="F62" s="257"/>
      <c r="G62" s="2"/>
    </row>
  </sheetData>
  <mergeCells count="5">
    <mergeCell ref="A62:F62"/>
    <mergeCell ref="A3:F3"/>
    <mergeCell ref="A4:F4"/>
    <mergeCell ref="A5:F5"/>
    <mergeCell ref="A6:F6"/>
  </mergeCells>
  <pageMargins left="0.71" right="0.5" top="0.75" bottom="0.55000000000000004" header="0.5" footer="0.4"/>
  <pageSetup scale="74" orientation="portrait" r:id="rId1"/>
  <headerFooter alignWithMargins="0">
    <oddFooter>&amp;CPage 8 of 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0"/>
  <sheetViews>
    <sheetView showOutlineSymbols="0" topLeftCell="A59" zoomScaleNormal="100" workbookViewId="0">
      <selection activeCell="H72" sqref="H72"/>
    </sheetView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62"/>
      <c r="B3" s="262"/>
      <c r="C3" s="262"/>
      <c r="D3" s="262"/>
      <c r="E3" s="262"/>
      <c r="F3" s="2"/>
    </row>
    <row r="4" spans="1:7">
      <c r="A4" s="33"/>
      <c r="B4" s="2"/>
      <c r="C4" s="2"/>
      <c r="D4" s="2"/>
      <c r="E4" s="2"/>
      <c r="F4" s="2"/>
    </row>
    <row r="5" spans="1:7" ht="15.75">
      <c r="A5" s="132" t="s">
        <v>4</v>
      </c>
      <c r="B5" s="133"/>
      <c r="C5" s="133"/>
      <c r="D5" s="133"/>
      <c r="E5" s="133"/>
      <c r="F5" s="34"/>
    </row>
    <row r="6" spans="1:7" ht="15.75">
      <c r="A6" s="132" t="s">
        <v>90</v>
      </c>
      <c r="B6" s="133"/>
      <c r="C6" s="133"/>
      <c r="D6" s="133"/>
      <c r="E6" s="133"/>
      <c r="F6" s="34"/>
    </row>
    <row r="7" spans="1:7" ht="15.75">
      <c r="A7" s="132" t="s">
        <v>138</v>
      </c>
      <c r="B7" s="133"/>
      <c r="C7" s="133"/>
      <c r="D7" s="133"/>
      <c r="E7" s="133"/>
      <c r="F7" s="34"/>
    </row>
    <row r="8" spans="1:7" ht="15.75">
      <c r="A8" s="259" t="s">
        <v>45</v>
      </c>
      <c r="B8" s="259"/>
      <c r="C8" s="259"/>
      <c r="D8" s="259"/>
      <c r="E8" s="259"/>
      <c r="F8" s="66"/>
      <c r="G8" s="66"/>
    </row>
    <row r="9" spans="1:7" ht="15.75">
      <c r="A9" s="134" t="s">
        <v>91</v>
      </c>
      <c r="B9" s="133"/>
      <c r="C9" s="135"/>
      <c r="D9" s="133"/>
      <c r="E9" s="133"/>
      <c r="F9" s="34"/>
    </row>
    <row r="10" spans="1:7" ht="15.75">
      <c r="A10" s="258"/>
      <c r="B10" s="258"/>
      <c r="C10" s="258"/>
      <c r="D10" s="258"/>
      <c r="E10" s="258"/>
    </row>
    <row r="11" spans="1:7" ht="15.75" customHeight="1">
      <c r="A11" s="261"/>
      <c r="B11" s="261"/>
      <c r="C11" s="261"/>
      <c r="D11" s="261"/>
      <c r="E11" s="261"/>
    </row>
    <row r="12" spans="1:7" ht="15.75" customHeight="1">
      <c r="A12" s="129"/>
      <c r="B12" s="129"/>
      <c r="C12" s="136" t="s">
        <v>106</v>
      </c>
      <c r="D12" s="129"/>
      <c r="E12" s="137"/>
    </row>
    <row r="13" spans="1:7" ht="15.75">
      <c r="A13" s="68"/>
      <c r="B13" s="68"/>
      <c r="C13" s="138" t="s">
        <v>132</v>
      </c>
      <c r="D13" s="68"/>
      <c r="E13" s="139" t="s">
        <v>87</v>
      </c>
    </row>
    <row r="14" spans="1:7" ht="15.75">
      <c r="A14" s="140" t="s">
        <v>88</v>
      </c>
      <c r="B14" s="141"/>
      <c r="C14" s="70">
        <v>2017</v>
      </c>
      <c r="D14" s="142"/>
      <c r="E14" s="72">
        <v>2016</v>
      </c>
    </row>
    <row r="15" spans="1:7" ht="9.9499999999999993" customHeight="1">
      <c r="A15" s="68"/>
      <c r="B15" s="68"/>
      <c r="C15" s="127"/>
      <c r="D15" s="68"/>
      <c r="E15" s="68"/>
    </row>
    <row r="16" spans="1:7" ht="15.75">
      <c r="A16" s="68" t="s">
        <v>6</v>
      </c>
      <c r="B16" s="68"/>
      <c r="C16" s="127"/>
      <c r="D16" s="68"/>
      <c r="E16" s="68"/>
    </row>
    <row r="17" spans="1:5" ht="15.75">
      <c r="A17" s="68"/>
      <c r="B17" s="68" t="s">
        <v>29</v>
      </c>
      <c r="C17" s="143">
        <v>68797</v>
      </c>
      <c r="D17" s="144"/>
      <c r="E17" s="145">
        <v>81569</v>
      </c>
    </row>
    <row r="18" spans="1:5" ht="15.75">
      <c r="A18" s="68"/>
      <c r="B18" s="68" t="s">
        <v>30</v>
      </c>
      <c r="C18" s="146">
        <v>164073</v>
      </c>
      <c r="D18" s="144"/>
      <c r="E18" s="147">
        <v>153566</v>
      </c>
    </row>
    <row r="19" spans="1:5" ht="15.75">
      <c r="A19" s="68"/>
      <c r="B19" s="68" t="s">
        <v>76</v>
      </c>
      <c r="C19" s="146">
        <v>108868</v>
      </c>
      <c r="D19" s="144"/>
      <c r="E19" s="147">
        <v>101809</v>
      </c>
    </row>
    <row r="20" spans="1:5" ht="15.75">
      <c r="A20" s="68"/>
      <c r="B20" s="68" t="s">
        <v>107</v>
      </c>
      <c r="C20" s="146">
        <v>3782</v>
      </c>
      <c r="D20" s="144"/>
      <c r="E20" s="147">
        <v>3781</v>
      </c>
    </row>
    <row r="21" spans="1:5" ht="15.75">
      <c r="A21" s="68"/>
      <c r="B21" s="68" t="s">
        <v>31</v>
      </c>
      <c r="C21" s="148">
        <v>24158</v>
      </c>
      <c r="D21" s="144"/>
      <c r="E21" s="168">
        <v>24006</v>
      </c>
    </row>
    <row r="22" spans="1:5" ht="15.75">
      <c r="A22" s="68" t="s">
        <v>7</v>
      </c>
      <c r="B22" s="68"/>
      <c r="C22" s="148">
        <f>SUM(C17:C21)</f>
        <v>369678</v>
      </c>
      <c r="D22" s="144"/>
      <c r="E22" s="254">
        <f>SUM(E17:E21)</f>
        <v>364731</v>
      </c>
    </row>
    <row r="23" spans="1:5" ht="9.9499999999999993" customHeight="1">
      <c r="A23" s="68"/>
      <c r="B23" s="68"/>
      <c r="C23" s="146"/>
      <c r="D23" s="68"/>
      <c r="E23" s="147"/>
    </row>
    <row r="24" spans="1:5" ht="15.75" hidden="1">
      <c r="A24" s="68"/>
      <c r="B24" s="68" t="s">
        <v>59</v>
      </c>
      <c r="C24" s="146">
        <v>125431</v>
      </c>
      <c r="D24" s="144"/>
      <c r="E24" s="147">
        <v>125493</v>
      </c>
    </row>
    <row r="25" spans="1:5" ht="15.75" hidden="1">
      <c r="A25" s="68"/>
      <c r="B25" s="68" t="s">
        <v>32</v>
      </c>
      <c r="C25" s="148">
        <v>-98195</v>
      </c>
      <c r="D25" s="144"/>
      <c r="E25" s="149">
        <v>-95888</v>
      </c>
    </row>
    <row r="26" spans="1:5" ht="15.75">
      <c r="A26" s="68" t="s">
        <v>8</v>
      </c>
      <c r="B26" s="68"/>
      <c r="C26" s="148">
        <v>27236</v>
      </c>
      <c r="D26" s="144"/>
      <c r="E26" s="149">
        <v>29605</v>
      </c>
    </row>
    <row r="27" spans="1:5" ht="9.9499999999999993" customHeight="1">
      <c r="A27" s="68"/>
      <c r="B27" s="68"/>
      <c r="C27" s="146"/>
      <c r="D27" s="68"/>
      <c r="E27" s="147"/>
    </row>
    <row r="28" spans="1:5" ht="15.75" customHeight="1">
      <c r="A28" s="150" t="s">
        <v>25</v>
      </c>
      <c r="B28" s="150"/>
      <c r="C28" s="146"/>
      <c r="D28" s="68"/>
      <c r="E28" s="147"/>
    </row>
    <row r="29" spans="1:5" ht="15.75" customHeight="1">
      <c r="A29" s="150"/>
      <c r="B29" s="150" t="s">
        <v>57</v>
      </c>
      <c r="C29" s="146">
        <v>115764</v>
      </c>
      <c r="D29" s="68"/>
      <c r="E29" s="147">
        <v>91750</v>
      </c>
    </row>
    <row r="30" spans="1:5" ht="15.75" customHeight="1">
      <c r="A30" s="150"/>
      <c r="B30" s="150" t="s">
        <v>60</v>
      </c>
      <c r="C30" s="146">
        <v>103864</v>
      </c>
      <c r="D30" s="68"/>
      <c r="E30" s="147">
        <v>86931</v>
      </c>
    </row>
    <row r="31" spans="1:5" ht="15.75" customHeight="1">
      <c r="A31" s="150"/>
      <c r="B31" s="150" t="s">
        <v>33</v>
      </c>
      <c r="C31" s="146">
        <v>82233</v>
      </c>
      <c r="D31" s="68"/>
      <c r="E31" s="147">
        <v>80960</v>
      </c>
    </row>
    <row r="32" spans="1:5" ht="15.75" customHeight="1">
      <c r="A32" s="150"/>
      <c r="B32" s="150" t="s">
        <v>72</v>
      </c>
      <c r="C32" s="146">
        <v>29778</v>
      </c>
      <c r="D32" s="68"/>
      <c r="E32" s="147">
        <v>30379</v>
      </c>
    </row>
    <row r="33" spans="1:5" ht="15.75" customHeight="1">
      <c r="A33" s="150"/>
      <c r="B33" s="150" t="s">
        <v>58</v>
      </c>
      <c r="C33" s="146">
        <v>55786</v>
      </c>
      <c r="D33" s="68"/>
      <c r="E33" s="147">
        <v>51503</v>
      </c>
    </row>
    <row r="34" spans="1:5" ht="15.75" customHeight="1">
      <c r="A34" s="151" t="s">
        <v>26</v>
      </c>
      <c r="B34" s="151"/>
      <c r="C34" s="152">
        <f>SUM(C29:C33)</f>
        <v>387425</v>
      </c>
      <c r="D34" s="144"/>
      <c r="E34" s="153">
        <f>SUM(E29:E33)</f>
        <v>341523</v>
      </c>
    </row>
    <row r="35" spans="1:5" ht="9.9499999999999993" customHeight="1">
      <c r="A35" s="68"/>
      <c r="B35" s="68"/>
      <c r="C35" s="127"/>
      <c r="D35" s="68"/>
      <c r="E35" s="68"/>
    </row>
    <row r="36" spans="1:5" ht="16.5" thickBot="1">
      <c r="A36" s="68" t="s">
        <v>9</v>
      </c>
      <c r="B36" s="68"/>
      <c r="C36" s="154">
        <f>C22+C26+C34</f>
        <v>784339</v>
      </c>
      <c r="D36" s="144"/>
      <c r="E36" s="155">
        <f>E22+E26+E34</f>
        <v>735859</v>
      </c>
    </row>
    <row r="37" spans="1:5" ht="9.9499999999999993" customHeight="1" thickTop="1">
      <c r="A37" s="68"/>
      <c r="B37" s="68"/>
      <c r="C37" s="127"/>
      <c r="D37" s="68"/>
      <c r="E37" s="68"/>
    </row>
    <row r="38" spans="1:5" ht="9.9499999999999993" customHeight="1">
      <c r="A38" s="68"/>
      <c r="B38" s="68"/>
      <c r="C38" s="127"/>
      <c r="D38" s="68"/>
      <c r="E38" s="68"/>
    </row>
    <row r="39" spans="1:5" ht="15.75">
      <c r="A39" s="140" t="s">
        <v>89</v>
      </c>
      <c r="B39" s="141"/>
      <c r="C39" s="127"/>
      <c r="D39" s="68"/>
      <c r="E39" s="68"/>
    </row>
    <row r="40" spans="1:5" ht="9.9499999999999993" customHeight="1">
      <c r="A40" s="68"/>
      <c r="B40" s="68"/>
      <c r="C40" s="127"/>
      <c r="D40" s="68"/>
      <c r="E40" s="68"/>
    </row>
    <row r="41" spans="1:5" ht="15.75">
      <c r="A41" s="68" t="s">
        <v>10</v>
      </c>
      <c r="B41" s="68"/>
      <c r="C41" s="127"/>
      <c r="D41" s="68"/>
      <c r="E41" s="68"/>
    </row>
    <row r="42" spans="1:5" ht="15.75">
      <c r="A42" s="68"/>
      <c r="B42" s="68" t="s">
        <v>34</v>
      </c>
      <c r="C42" s="156">
        <v>6037</v>
      </c>
      <c r="D42" s="157"/>
      <c r="E42" s="158">
        <v>30</v>
      </c>
    </row>
    <row r="43" spans="1:5" ht="15.75">
      <c r="A43" s="68"/>
      <c r="B43" s="68" t="s">
        <v>35</v>
      </c>
      <c r="C43" s="159">
        <v>50575</v>
      </c>
      <c r="D43" s="160"/>
      <c r="E43" s="160">
        <v>51991</v>
      </c>
    </row>
    <row r="44" spans="1:5" ht="15.75">
      <c r="A44" s="68"/>
      <c r="B44" s="68" t="s">
        <v>61</v>
      </c>
      <c r="C44" s="159">
        <v>60370</v>
      </c>
      <c r="D44" s="160"/>
      <c r="E44" s="160">
        <v>74466</v>
      </c>
    </row>
    <row r="45" spans="1:5" ht="15.75">
      <c r="A45" s="68"/>
      <c r="B45" s="150" t="s">
        <v>38</v>
      </c>
      <c r="C45" s="159">
        <v>13622</v>
      </c>
      <c r="D45" s="160"/>
      <c r="E45" s="160">
        <v>14771</v>
      </c>
    </row>
    <row r="46" spans="1:5" ht="15.75">
      <c r="A46" s="68"/>
      <c r="B46" s="68" t="s">
        <v>83</v>
      </c>
      <c r="C46" s="161">
        <v>6673</v>
      </c>
      <c r="D46" s="160"/>
      <c r="E46" s="162">
        <v>3527</v>
      </c>
    </row>
    <row r="47" spans="1:5" ht="15.75">
      <c r="A47" s="68"/>
      <c r="B47" s="68" t="s">
        <v>78</v>
      </c>
      <c r="C47" s="159">
        <v>11697</v>
      </c>
      <c r="D47" s="160"/>
      <c r="E47" s="160">
        <v>12142</v>
      </c>
    </row>
    <row r="48" spans="1:5" ht="15.75">
      <c r="A48" s="68"/>
      <c r="B48" s="68" t="s">
        <v>74</v>
      </c>
      <c r="C48" s="159">
        <v>31943</v>
      </c>
      <c r="D48" s="160"/>
      <c r="E48" s="160">
        <v>34922</v>
      </c>
    </row>
    <row r="49" spans="1:5" ht="15.75">
      <c r="A49" s="68"/>
      <c r="B49" s="68" t="s">
        <v>36</v>
      </c>
      <c r="C49" s="159">
        <v>40343</v>
      </c>
      <c r="D49" s="160"/>
      <c r="E49" s="160">
        <v>37456</v>
      </c>
    </row>
    <row r="50" spans="1:5" ht="15.75">
      <c r="A50" s="68"/>
      <c r="B50" s="68" t="s">
        <v>117</v>
      </c>
      <c r="C50" s="163">
        <v>648</v>
      </c>
      <c r="D50" s="160"/>
      <c r="E50" s="164">
        <v>982</v>
      </c>
    </row>
    <row r="51" spans="1:5" ht="15.75">
      <c r="A51" s="68" t="s">
        <v>11</v>
      </c>
      <c r="B51" s="68"/>
      <c r="C51" s="163">
        <f>SUM(C42:C50)</f>
        <v>221908</v>
      </c>
      <c r="D51" s="160"/>
      <c r="E51" s="164">
        <f>SUM(E42:E50)</f>
        <v>230287</v>
      </c>
    </row>
    <row r="52" spans="1:5" ht="9.9499999999999993" customHeight="1">
      <c r="A52" s="68"/>
      <c r="B52" s="68"/>
      <c r="C52" s="159"/>
      <c r="D52" s="160"/>
      <c r="E52" s="160"/>
    </row>
    <row r="53" spans="1:5" ht="15.75" customHeight="1">
      <c r="A53" s="150" t="s">
        <v>27</v>
      </c>
      <c r="B53" s="150"/>
      <c r="C53" s="159"/>
      <c r="D53" s="160"/>
      <c r="E53" s="160"/>
    </row>
    <row r="54" spans="1:5" ht="15.75" customHeight="1">
      <c r="A54" s="150"/>
      <c r="B54" s="150" t="s">
        <v>53</v>
      </c>
      <c r="C54" s="159">
        <v>237273</v>
      </c>
      <c r="D54" s="160"/>
      <c r="E54" s="160">
        <v>187002</v>
      </c>
    </row>
    <row r="55" spans="1:5" ht="15.75" customHeight="1">
      <c r="A55" s="150"/>
      <c r="B55" s="150" t="s">
        <v>37</v>
      </c>
      <c r="C55" s="159">
        <v>24973</v>
      </c>
      <c r="D55" s="160"/>
      <c r="E55" s="160">
        <v>25884</v>
      </c>
    </row>
    <row r="56" spans="1:5" ht="15.75" customHeight="1">
      <c r="A56" s="150"/>
      <c r="B56" s="150" t="s">
        <v>101</v>
      </c>
      <c r="C56" s="159">
        <v>100371</v>
      </c>
      <c r="D56" s="160"/>
      <c r="E56" s="160">
        <v>105175</v>
      </c>
    </row>
    <row r="57" spans="1:5" ht="15.75" customHeight="1">
      <c r="A57" s="150"/>
      <c r="B57" s="150" t="s">
        <v>62</v>
      </c>
      <c r="C57" s="159">
        <f>10873+14560</f>
        <v>25433</v>
      </c>
      <c r="D57" s="160"/>
      <c r="E57" s="160">
        <v>28247</v>
      </c>
    </row>
    <row r="58" spans="1:5" ht="15.75">
      <c r="A58" s="151" t="s">
        <v>28</v>
      </c>
      <c r="B58" s="151"/>
      <c r="C58" s="165">
        <f>SUM(C54:C57)</f>
        <v>388050</v>
      </c>
      <c r="D58" s="160"/>
      <c r="E58" s="166">
        <f>SUM(E54:E57)</f>
        <v>346308</v>
      </c>
    </row>
    <row r="59" spans="1:5" ht="15.75">
      <c r="A59" s="151"/>
      <c r="B59" s="151"/>
      <c r="C59" s="250"/>
      <c r="D59" s="160"/>
      <c r="E59" s="251"/>
    </row>
    <row r="60" spans="1:5" ht="15.75">
      <c r="A60" s="68" t="s">
        <v>150</v>
      </c>
      <c r="B60" s="68"/>
      <c r="C60" s="255">
        <v>7187</v>
      </c>
      <c r="D60" s="160"/>
      <c r="E60" s="256" t="s">
        <v>139</v>
      </c>
    </row>
    <row r="61" spans="1:5" ht="9.9499999999999993" customHeight="1">
      <c r="A61" s="68"/>
      <c r="B61" s="68"/>
      <c r="C61" s="146"/>
      <c r="D61" s="147"/>
      <c r="E61" s="147"/>
    </row>
    <row r="62" spans="1:5" ht="15.75" customHeight="1">
      <c r="A62" s="68" t="s">
        <v>12</v>
      </c>
      <c r="B62" s="68"/>
      <c r="C62" s="146"/>
      <c r="D62" s="147"/>
      <c r="E62" s="147"/>
    </row>
    <row r="63" spans="1:5" ht="15.75">
      <c r="A63" s="68"/>
      <c r="B63" s="68" t="s">
        <v>39</v>
      </c>
      <c r="C63" s="146">
        <v>31527</v>
      </c>
      <c r="D63" s="147"/>
      <c r="E63" s="147">
        <v>31296</v>
      </c>
    </row>
    <row r="64" spans="1:5" ht="15.75">
      <c r="A64" s="68"/>
      <c r="B64" s="68" t="s">
        <v>40</v>
      </c>
      <c r="C64" s="146">
        <v>24690</v>
      </c>
      <c r="D64" s="147"/>
      <c r="E64" s="147">
        <v>24690</v>
      </c>
    </row>
    <row r="65" spans="1:5" ht="15.75">
      <c r="A65" s="68"/>
      <c r="B65" s="68" t="s">
        <v>41</v>
      </c>
      <c r="C65" s="146">
        <v>48809</v>
      </c>
      <c r="D65" s="147"/>
      <c r="E65" s="147">
        <v>48108</v>
      </c>
    </row>
    <row r="66" spans="1:5" ht="15.75">
      <c r="A66" s="68"/>
      <c r="B66" s="68" t="s">
        <v>42</v>
      </c>
      <c r="C66" s="146">
        <v>266477</v>
      </c>
      <c r="D66" s="147"/>
      <c r="E66" s="147">
        <v>261562</v>
      </c>
    </row>
    <row r="67" spans="1:5" ht="15.75">
      <c r="A67" s="68"/>
      <c r="B67" s="68" t="s">
        <v>43</v>
      </c>
      <c r="C67" s="148">
        <v>-208298</v>
      </c>
      <c r="D67" s="147"/>
      <c r="E67" s="149">
        <v>-211773</v>
      </c>
    </row>
    <row r="68" spans="1:5" ht="15.75">
      <c r="A68" s="68" t="s">
        <v>86</v>
      </c>
      <c r="B68" s="131"/>
      <c r="C68" s="167">
        <f>SUM(C63:C67)</f>
        <v>163205</v>
      </c>
      <c r="D68" s="147"/>
      <c r="E68" s="168">
        <f>SUM(E63:E67)</f>
        <v>153883</v>
      </c>
    </row>
    <row r="69" spans="1:5" ht="15.75">
      <c r="A69" s="68" t="s">
        <v>66</v>
      </c>
      <c r="B69" s="68"/>
      <c r="C69" s="169">
        <v>3989</v>
      </c>
      <c r="D69" s="147"/>
      <c r="E69" s="170">
        <v>5381</v>
      </c>
    </row>
    <row r="70" spans="1:5" ht="15.75">
      <c r="A70" s="68" t="s">
        <v>13</v>
      </c>
      <c r="B70" s="68"/>
      <c r="C70" s="148">
        <f>SUM(C68:C69)</f>
        <v>167194</v>
      </c>
      <c r="D70" s="147"/>
      <c r="E70" s="149">
        <f>SUM(E68:E69)</f>
        <v>159264</v>
      </c>
    </row>
    <row r="71" spans="1:5" ht="12.75" customHeight="1">
      <c r="A71" s="68"/>
      <c r="B71" s="68"/>
      <c r="C71" s="127"/>
      <c r="D71" s="68"/>
      <c r="E71" s="68"/>
    </row>
    <row r="72" spans="1:5" ht="16.5" thickBot="1">
      <c r="A72" s="68" t="s">
        <v>14</v>
      </c>
      <c r="B72" s="68"/>
      <c r="C72" s="171">
        <f>C51+C60+C58+C70</f>
        <v>784339</v>
      </c>
      <c r="D72" s="144"/>
      <c r="E72" s="172">
        <f>E51+E58+E70</f>
        <v>735859</v>
      </c>
    </row>
    <row r="73" spans="1:5" ht="16.5" thickTop="1">
      <c r="A73" s="68"/>
      <c r="B73" s="68"/>
      <c r="C73" s="133"/>
      <c r="D73" s="133"/>
      <c r="E73" s="133"/>
    </row>
    <row r="74" spans="1:5">
      <c r="A74" s="4"/>
      <c r="B74" s="34"/>
      <c r="C74" s="2"/>
      <c r="D74" s="2"/>
      <c r="E74" s="2"/>
    </row>
    <row r="77" spans="1:5" ht="15.75">
      <c r="B77" s="3"/>
      <c r="C77" s="35"/>
      <c r="D77" s="36"/>
      <c r="E77" s="36"/>
    </row>
    <row r="92" spans="14:15">
      <c r="N92" s="37"/>
      <c r="O92" s="37"/>
    </row>
    <row r="93" spans="14:15">
      <c r="N93" s="37"/>
      <c r="O93" s="37"/>
    </row>
    <row r="94" spans="14:15">
      <c r="N94" s="37"/>
      <c r="O94" s="37"/>
    </row>
    <row r="95" spans="14:15">
      <c r="N95" s="37"/>
      <c r="O95" s="37"/>
    </row>
    <row r="96" spans="14:15">
      <c r="N96" s="38"/>
      <c r="O96" s="38"/>
    </row>
    <row r="200" spans="13:19">
      <c r="M200" s="37"/>
      <c r="N200" s="37"/>
      <c r="R200" s="37"/>
      <c r="S200" s="37"/>
    </row>
    <row r="201" spans="13:19">
      <c r="M201" s="37"/>
      <c r="N201" s="37"/>
      <c r="R201" s="37"/>
      <c r="S201" s="37"/>
    </row>
    <row r="202" spans="13:19">
      <c r="M202" s="37"/>
      <c r="N202" s="37"/>
      <c r="R202" s="37"/>
      <c r="S202" s="37"/>
    </row>
    <row r="203" spans="13:19">
      <c r="M203" s="37"/>
      <c r="N203" s="37"/>
      <c r="R203" s="37"/>
      <c r="S203" s="37"/>
    </row>
    <row r="204" spans="13:19">
      <c r="M204" s="39"/>
      <c r="N204" s="39"/>
      <c r="R204" s="39"/>
      <c r="S204" s="39"/>
    </row>
    <row r="262" spans="13:18">
      <c r="O262" s="37"/>
      <c r="P262" s="37"/>
      <c r="Q262" s="40"/>
    </row>
    <row r="264" spans="13:18">
      <c r="M264" s="40"/>
      <c r="O264" s="37"/>
      <c r="P264" s="37"/>
      <c r="Q264" s="37"/>
      <c r="R264" s="40"/>
    </row>
    <row r="265" spans="13:18">
      <c r="M265" s="40"/>
      <c r="O265" s="37"/>
      <c r="P265" s="37"/>
      <c r="Q265" s="37"/>
      <c r="R265" s="40"/>
    </row>
    <row r="266" spans="13:18">
      <c r="M266" s="40"/>
      <c r="O266" s="37"/>
      <c r="P266" s="37"/>
      <c r="Q266" s="37"/>
      <c r="R266" s="40"/>
    </row>
    <row r="267" spans="13:18">
      <c r="M267" s="40"/>
      <c r="O267" s="37"/>
      <c r="P267" s="37"/>
      <c r="Q267" s="37"/>
      <c r="R267" s="40"/>
    </row>
    <row r="268" spans="13:18">
      <c r="M268" s="40"/>
      <c r="O268" s="37"/>
      <c r="P268" s="37"/>
      <c r="Q268" s="37"/>
      <c r="R268" s="40"/>
    </row>
    <row r="269" spans="13:18">
      <c r="M269" s="40"/>
      <c r="O269" s="37"/>
      <c r="P269" s="37"/>
      <c r="Q269" s="37"/>
      <c r="R269" s="40"/>
    </row>
    <row r="270" spans="13:18">
      <c r="M270" s="40"/>
      <c r="O270" s="37"/>
      <c r="P270" s="37"/>
      <c r="Q270" s="37"/>
      <c r="R270" s="40"/>
    </row>
    <row r="271" spans="13:18">
      <c r="M271" s="40"/>
      <c r="O271" s="37"/>
      <c r="P271" s="37"/>
      <c r="Q271" s="37"/>
      <c r="R271" s="40"/>
    </row>
    <row r="272" spans="13:18">
      <c r="M272" s="40"/>
      <c r="O272" s="37"/>
      <c r="P272" s="37"/>
      <c r="Q272" s="37"/>
      <c r="R272" s="40"/>
    </row>
    <row r="273" spans="13:18">
      <c r="M273" s="40"/>
      <c r="O273" s="37"/>
      <c r="P273" s="37"/>
      <c r="Q273" s="37"/>
      <c r="R273" s="40"/>
    </row>
    <row r="274" spans="13:18">
      <c r="M274" s="40"/>
      <c r="O274" s="37"/>
      <c r="P274" s="37"/>
      <c r="Q274" s="37"/>
      <c r="R274" s="40"/>
    </row>
    <row r="275" spans="13:18">
      <c r="M275" s="40"/>
      <c r="O275" s="37"/>
      <c r="P275" s="37"/>
      <c r="Q275" s="37"/>
      <c r="R275" s="40"/>
    </row>
    <row r="276" spans="13:18">
      <c r="M276" s="40"/>
      <c r="O276" s="37"/>
      <c r="P276" s="37"/>
      <c r="Q276" s="37"/>
      <c r="R276" s="40"/>
    </row>
    <row r="277" spans="13:18">
      <c r="M277" s="40"/>
      <c r="O277" s="37"/>
      <c r="P277" s="37"/>
      <c r="Q277" s="37"/>
      <c r="R277" s="40"/>
    </row>
    <row r="278" spans="13:18">
      <c r="M278" s="40"/>
      <c r="O278" s="37"/>
      <c r="P278" s="37"/>
      <c r="Q278" s="37"/>
      <c r="R278" s="40"/>
    </row>
    <row r="279" spans="13:18">
      <c r="M279" s="40"/>
      <c r="O279" s="37"/>
      <c r="P279" s="37"/>
      <c r="Q279" s="37"/>
      <c r="R279" s="40"/>
    </row>
    <row r="280" spans="13:18">
      <c r="M280" s="40"/>
      <c r="O280" s="37"/>
      <c r="P280" s="37"/>
      <c r="Q280" s="37"/>
      <c r="R280" s="40"/>
    </row>
    <row r="281" spans="13:18">
      <c r="M281" s="40"/>
      <c r="O281" s="37"/>
      <c r="P281" s="37"/>
      <c r="Q281" s="37"/>
      <c r="R281" s="40"/>
    </row>
    <row r="282" spans="13:18">
      <c r="M282" s="40"/>
      <c r="O282" s="37"/>
      <c r="P282" s="37"/>
      <c r="Q282" s="37"/>
      <c r="R282" s="40"/>
    </row>
    <row r="283" spans="13:18">
      <c r="M283" s="40"/>
      <c r="O283" s="37"/>
      <c r="P283" s="37"/>
      <c r="Q283" s="37"/>
      <c r="R283" s="40"/>
    </row>
    <row r="285" spans="13:18">
      <c r="M285" s="40"/>
      <c r="O285" s="37"/>
      <c r="P285" s="37"/>
      <c r="Q285" s="37"/>
      <c r="R285" s="40"/>
    </row>
    <row r="290" spans="13:18">
      <c r="M290" s="40"/>
      <c r="O290" s="37"/>
      <c r="P290" s="37"/>
      <c r="Q290" s="37"/>
      <c r="R290" s="40"/>
    </row>
    <row r="291" spans="13:18">
      <c r="O291" s="37"/>
      <c r="P291" s="37"/>
      <c r="Q291" s="37"/>
    </row>
    <row r="292" spans="13:18">
      <c r="M292" s="40"/>
      <c r="O292" s="37"/>
      <c r="P292" s="37"/>
      <c r="Q292" s="37"/>
      <c r="R292" s="40"/>
    </row>
    <row r="293" spans="13:18">
      <c r="O293" s="37"/>
      <c r="P293" s="37"/>
      <c r="Q293" s="37"/>
    </row>
    <row r="294" spans="13:18">
      <c r="M294" s="40"/>
      <c r="O294" s="37"/>
      <c r="P294" s="37"/>
      <c r="Q294" s="37"/>
      <c r="R294" s="40"/>
    </row>
    <row r="295" spans="13:18">
      <c r="O295" s="37"/>
      <c r="P295" s="37"/>
      <c r="Q295" s="37"/>
    </row>
    <row r="296" spans="13:18">
      <c r="M296" s="40"/>
      <c r="O296" s="37"/>
      <c r="P296" s="37"/>
      <c r="Q296" s="37"/>
      <c r="R296" s="40"/>
    </row>
    <row r="300" spans="13:18">
      <c r="M300" s="40"/>
      <c r="O300" s="37"/>
      <c r="P300" s="37"/>
      <c r="Q300" s="37"/>
      <c r="R300" s="40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9 of 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OutlineSymbols="0" topLeftCell="A6" zoomScaleNormal="100" workbookViewId="0">
      <selection activeCell="A7" sqref="A7:M7"/>
    </sheetView>
  </sheetViews>
  <sheetFormatPr defaultColWidth="10.21875" defaultRowHeight="15"/>
  <cols>
    <col min="1" max="1" width="32.2187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9.109375" style="12" customWidth="1"/>
    <col min="11" max="12" width="10.77734375" style="12" customWidth="1"/>
    <col min="13" max="13" width="8.33203125" style="12" customWidth="1"/>
    <col min="14" max="14" width="6.109375" style="12" customWidth="1"/>
    <col min="15" max="15" width="10.88671875" style="12" hidden="1" customWidth="1"/>
    <col min="16" max="16" width="8.77734375" style="12" hidden="1" customWidth="1"/>
    <col min="17" max="17" width="3.77734375" style="12" customWidth="1"/>
    <col min="18" max="16384" width="10.21875" style="12"/>
  </cols>
  <sheetData>
    <row r="1" spans="1:17" ht="85.5" customHeight="1">
      <c r="K1"/>
    </row>
    <row r="2" spans="1:17" ht="15.75">
      <c r="A2" s="266" t="s">
        <v>16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61"/>
      <c r="O2" s="61"/>
      <c r="P2" s="61"/>
    </row>
    <row r="3" spans="1:17" ht="15.75">
      <c r="A3" s="266" t="s">
        <v>51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62"/>
      <c r="O3" s="62"/>
      <c r="P3" s="62"/>
    </row>
    <row r="4" spans="1:17" ht="15.75">
      <c r="A4" s="267" t="s">
        <v>45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63"/>
      <c r="O4" s="63"/>
      <c r="P4" s="63"/>
      <c r="Q4" s="13"/>
    </row>
    <row r="5" spans="1:17" ht="15.75">
      <c r="A5" s="268" t="s">
        <v>54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60"/>
      <c r="O5" s="60"/>
      <c r="P5" s="60"/>
    </row>
    <row r="6" spans="1:17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4"/>
      <c r="O6" s="14"/>
      <c r="P6" s="14"/>
    </row>
    <row r="7" spans="1:17" ht="15.75">
      <c r="A7" s="269" t="s">
        <v>126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64"/>
      <c r="O7" s="64"/>
      <c r="P7" s="64"/>
      <c r="Q7" s="13"/>
    </row>
    <row r="8" spans="1:17" ht="15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64"/>
      <c r="O8" s="64"/>
      <c r="P8" s="64"/>
      <c r="Q8" s="13"/>
    </row>
    <row r="9" spans="1:17" ht="15.75">
      <c r="A9" s="101"/>
      <c r="B9" s="265" t="s">
        <v>118</v>
      </c>
      <c r="C9" s="265"/>
      <c r="D9" s="175" t="s">
        <v>49</v>
      </c>
      <c r="E9" s="265" t="s">
        <v>116</v>
      </c>
      <c r="F9" s="265"/>
      <c r="G9" s="175" t="s">
        <v>49</v>
      </c>
      <c r="H9" s="265" t="s">
        <v>56</v>
      </c>
      <c r="I9" s="265"/>
      <c r="J9" s="175" t="s">
        <v>49</v>
      </c>
      <c r="K9" s="265" t="s">
        <v>119</v>
      </c>
      <c r="L9" s="265"/>
      <c r="M9" s="175" t="s">
        <v>49</v>
      </c>
      <c r="O9" s="263" t="s">
        <v>5</v>
      </c>
      <c r="P9" s="264"/>
    </row>
    <row r="10" spans="1:17" ht="16.5" thickBot="1">
      <c r="A10" s="176"/>
      <c r="B10" s="177">
        <v>2017</v>
      </c>
      <c r="C10" s="178">
        <v>2016</v>
      </c>
      <c r="D10" s="178" t="s">
        <v>50</v>
      </c>
      <c r="E10" s="177">
        <v>2017</v>
      </c>
      <c r="F10" s="178">
        <v>2016</v>
      </c>
      <c r="G10" s="178" t="s">
        <v>50</v>
      </c>
      <c r="H10" s="177">
        <v>2017</v>
      </c>
      <c r="I10" s="178">
        <v>2016</v>
      </c>
      <c r="J10" s="178" t="s">
        <v>50</v>
      </c>
      <c r="K10" s="177">
        <v>2017</v>
      </c>
      <c r="L10" s="178">
        <v>2016</v>
      </c>
      <c r="M10" s="178" t="s">
        <v>50</v>
      </c>
      <c r="O10" s="15">
        <f>B10</f>
        <v>2017</v>
      </c>
      <c r="P10" s="16">
        <f>C10</f>
        <v>2016</v>
      </c>
    </row>
    <row r="11" spans="1:17" ht="5.25" customHeight="1" thickTop="1">
      <c r="A11" s="101"/>
      <c r="B11" s="179"/>
      <c r="C11" s="173"/>
      <c r="D11" s="173"/>
      <c r="E11" s="180"/>
      <c r="F11" s="181"/>
      <c r="G11" s="181"/>
      <c r="H11" s="179"/>
      <c r="I11" s="173"/>
      <c r="J11" s="173"/>
      <c r="K11" s="179"/>
      <c r="L11" s="173"/>
      <c r="M11" s="173"/>
      <c r="O11" s="17"/>
      <c r="P11" s="18"/>
      <c r="Q11" s="5"/>
    </row>
    <row r="12" spans="1:17" s="51" customFormat="1" ht="15.75">
      <c r="A12" s="182" t="s">
        <v>22</v>
      </c>
      <c r="B12" s="183">
        <v>60425</v>
      </c>
      <c r="C12" s="184">
        <v>58504</v>
      </c>
      <c r="D12" s="185">
        <f>(B12-C12)/C12</f>
        <v>3.2835361684671133E-2</v>
      </c>
      <c r="E12" s="183">
        <v>110641</v>
      </c>
      <c r="F12" s="184">
        <v>117522</v>
      </c>
      <c r="G12" s="185">
        <f>(E12-F12)/F12</f>
        <v>-5.8550739436020488E-2</v>
      </c>
      <c r="H12" s="183">
        <v>76979</v>
      </c>
      <c r="I12" s="184">
        <v>76200</v>
      </c>
      <c r="J12" s="185">
        <f>(H12-I12)/I12</f>
        <v>1.0223097112860893E-2</v>
      </c>
      <c r="K12" s="183">
        <v>19222</v>
      </c>
      <c r="L12" s="184">
        <v>25008</v>
      </c>
      <c r="M12" s="185">
        <f>(K12-L12)/L12</f>
        <v>-0.23136596289187461</v>
      </c>
      <c r="N12" s="54"/>
      <c r="O12" s="55">
        <f>+E12+B12+H12+K12</f>
        <v>267267</v>
      </c>
      <c r="P12" s="56">
        <f>+F12+C12+I12+L12</f>
        <v>277234</v>
      </c>
      <c r="Q12" s="50"/>
    </row>
    <row r="13" spans="1:17" ht="15.75">
      <c r="A13" s="101"/>
      <c r="B13" s="108"/>
      <c r="C13" s="101"/>
      <c r="D13" s="186"/>
      <c r="E13" s="108"/>
      <c r="F13" s="101"/>
      <c r="G13" s="186"/>
      <c r="H13" s="108"/>
      <c r="I13" s="101"/>
      <c r="J13" s="186"/>
      <c r="K13" s="108"/>
      <c r="L13" s="101"/>
      <c r="M13" s="186"/>
      <c r="O13" s="22"/>
      <c r="P13" s="5"/>
      <c r="Q13" s="5"/>
    </row>
    <row r="14" spans="1:17" ht="31.5" customHeight="1">
      <c r="A14" s="187" t="s">
        <v>102</v>
      </c>
      <c r="B14" s="188">
        <v>38096</v>
      </c>
      <c r="C14" s="189">
        <v>35446</v>
      </c>
      <c r="D14" s="186">
        <f>(B14-C14)/C14</f>
        <v>7.4761609208373297E-2</v>
      </c>
      <c r="E14" s="190">
        <v>71245</v>
      </c>
      <c r="F14" s="191">
        <v>76670</v>
      </c>
      <c r="G14" s="186">
        <f>(E14-F14)/F14</f>
        <v>-7.0757793139428718E-2</v>
      </c>
      <c r="H14" s="190">
        <v>43423</v>
      </c>
      <c r="I14" s="191">
        <v>41622</v>
      </c>
      <c r="J14" s="186">
        <f>(H14-I14)/I14</f>
        <v>4.3270385853635095E-2</v>
      </c>
      <c r="K14" s="190">
        <v>13769</v>
      </c>
      <c r="L14" s="191">
        <v>17009</v>
      </c>
      <c r="M14" s="186">
        <f>(K14-L14)/L14</f>
        <v>-0.1904873890293374</v>
      </c>
      <c r="N14" s="19"/>
      <c r="O14" s="23">
        <f>+E14+B14+H14+K14</f>
        <v>166533</v>
      </c>
      <c r="P14" s="24">
        <f>+F14+C14+I14+L14</f>
        <v>170747</v>
      </c>
      <c r="Q14" s="5"/>
    </row>
    <row r="15" spans="1:17" ht="15.75">
      <c r="A15" s="192" t="s">
        <v>65</v>
      </c>
      <c r="B15" s="193">
        <f>+B14/B12</f>
        <v>0.63046752172114195</v>
      </c>
      <c r="C15" s="194">
        <f>+C14/C12</f>
        <v>0.60587310269383288</v>
      </c>
      <c r="D15" s="195"/>
      <c r="E15" s="196">
        <f>+E14/E12</f>
        <v>0.64392946556882169</v>
      </c>
      <c r="F15" s="197">
        <f>+F14/F12</f>
        <v>0.65238848896376844</v>
      </c>
      <c r="G15" s="195"/>
      <c r="H15" s="196">
        <f>+H14/H12</f>
        <v>0.56408890736434614</v>
      </c>
      <c r="I15" s="197">
        <f>+I14/I12</f>
        <v>0.54622047244094485</v>
      </c>
      <c r="J15" s="195"/>
      <c r="K15" s="196">
        <f>+K14/K12</f>
        <v>0.71631463947560092</v>
      </c>
      <c r="L15" s="197">
        <f>+L14/L12</f>
        <v>0.68014235444657711</v>
      </c>
      <c r="M15" s="195"/>
      <c r="N15" s="26"/>
      <c r="O15" s="27">
        <f>+O14/O12</f>
        <v>0.62309600511847707</v>
      </c>
      <c r="P15" s="28">
        <f>+P14/P12</f>
        <v>0.61589487580888347</v>
      </c>
      <c r="Q15" s="5"/>
    </row>
    <row r="16" spans="1:17" ht="15.75">
      <c r="A16" s="101"/>
      <c r="B16" s="198"/>
      <c r="C16" s="199"/>
      <c r="D16" s="186"/>
      <c r="E16" s="198"/>
      <c r="F16" s="199"/>
      <c r="G16" s="186"/>
      <c r="H16" s="198"/>
      <c r="I16" s="199"/>
      <c r="J16" s="186"/>
      <c r="K16" s="198"/>
      <c r="L16" s="199"/>
      <c r="M16" s="186"/>
      <c r="O16" s="23"/>
      <c r="P16" s="24"/>
      <c r="Q16" s="5"/>
    </row>
    <row r="17" spans="1:17" ht="47.25">
      <c r="A17" s="200" t="s">
        <v>103</v>
      </c>
      <c r="B17" s="190">
        <v>16787</v>
      </c>
      <c r="C17" s="191">
        <v>14004</v>
      </c>
      <c r="D17" s="186">
        <f>(B17-C17)/C17</f>
        <v>0.19872893459011712</v>
      </c>
      <c r="E17" s="190">
        <v>30108</v>
      </c>
      <c r="F17" s="191">
        <v>33818</v>
      </c>
      <c r="G17" s="186">
        <f>(E17-F17)/F17</f>
        <v>-0.10970489088651014</v>
      </c>
      <c r="H17" s="190">
        <v>26460</v>
      </c>
      <c r="I17" s="191">
        <v>25873</v>
      </c>
      <c r="J17" s="186">
        <f>(H17-I17)/I17</f>
        <v>2.268774398021103E-2</v>
      </c>
      <c r="K17" s="190">
        <v>6344</v>
      </c>
      <c r="L17" s="191">
        <v>6504</v>
      </c>
      <c r="M17" s="186">
        <f>(K17-L17)/L17</f>
        <v>-2.4600246002460024E-2</v>
      </c>
      <c r="N17" s="19"/>
      <c r="O17" s="23">
        <f>+E17+B17+H17+K17</f>
        <v>79699</v>
      </c>
      <c r="P17" s="24">
        <f>+F17+C17+I17+L17</f>
        <v>80199</v>
      </c>
      <c r="Q17" s="5"/>
    </row>
    <row r="18" spans="1:17" ht="18" customHeight="1">
      <c r="A18" s="192" t="s">
        <v>65</v>
      </c>
      <c r="B18" s="201">
        <f>+B17/B12</f>
        <v>0.27781547372776166</v>
      </c>
      <c r="C18" s="202">
        <f>+C17/C12</f>
        <v>0.23936824832490086</v>
      </c>
      <c r="D18" s="203"/>
      <c r="E18" s="201">
        <f>+(E17/E12)</f>
        <v>0.27212335391039488</v>
      </c>
      <c r="F18" s="202">
        <f>+(F17/F12)</f>
        <v>0.28775888769762259</v>
      </c>
      <c r="G18" s="203"/>
      <c r="H18" s="201">
        <f>+(H17/H12)</f>
        <v>0.34373010821133038</v>
      </c>
      <c r="I18" s="202">
        <f>+(I17/I12)</f>
        <v>0.33954068241469815</v>
      </c>
      <c r="J18" s="203"/>
      <c r="K18" s="201">
        <f>+K17/K12</f>
        <v>0.33003849755488501</v>
      </c>
      <c r="L18" s="202">
        <f>+L17/L12</f>
        <v>0.26007677543186181</v>
      </c>
      <c r="M18" s="203"/>
      <c r="N18" s="26"/>
      <c r="O18" s="29">
        <f>+O17/O12</f>
        <v>0.29819992741341056</v>
      </c>
      <c r="P18" s="30">
        <f>+P17/P12</f>
        <v>0.28928269981315424</v>
      </c>
      <c r="Q18" s="5"/>
    </row>
    <row r="19" spans="1:17" ht="7.5" customHeight="1">
      <c r="A19" s="101"/>
      <c r="B19" s="198"/>
      <c r="C19" s="199"/>
      <c r="D19" s="186"/>
      <c r="E19" s="198"/>
      <c r="F19" s="199"/>
      <c r="G19" s="186"/>
      <c r="H19" s="198"/>
      <c r="I19" s="199"/>
      <c r="J19" s="186"/>
      <c r="K19" s="198"/>
      <c r="L19" s="199"/>
      <c r="M19" s="186"/>
      <c r="O19" s="23"/>
      <c r="P19" s="24"/>
      <c r="Q19" s="5"/>
    </row>
    <row r="20" spans="1:17" s="51" customFormat="1" ht="15.75" customHeight="1">
      <c r="A20" s="182" t="s">
        <v>48</v>
      </c>
      <c r="B20" s="204">
        <f>B14+B17</f>
        <v>54883</v>
      </c>
      <c r="C20" s="205">
        <f>C14+C17</f>
        <v>49450</v>
      </c>
      <c r="D20" s="185">
        <f>(B20-C20)/C20</f>
        <v>0.10986855409504551</v>
      </c>
      <c r="E20" s="204">
        <f>E14+E17</f>
        <v>101353</v>
      </c>
      <c r="F20" s="205">
        <f>F14+F17</f>
        <v>110488</v>
      </c>
      <c r="G20" s="185">
        <f>(E20-F20)/F20</f>
        <v>-8.2678661936137862E-2</v>
      </c>
      <c r="H20" s="204">
        <f>H14+H17</f>
        <v>69883</v>
      </c>
      <c r="I20" s="205">
        <f>I14+I17</f>
        <v>67495</v>
      </c>
      <c r="J20" s="185">
        <f>(H20-I20)/I20</f>
        <v>3.5380398548040592E-2</v>
      </c>
      <c r="K20" s="204">
        <f>K14+K17</f>
        <v>20113</v>
      </c>
      <c r="L20" s="205">
        <f>L14+L17</f>
        <v>23513</v>
      </c>
      <c r="M20" s="185">
        <f>(K20-L20)/L20</f>
        <v>-0.14460085909922171</v>
      </c>
      <c r="O20" s="52">
        <f>+E20+B20</f>
        <v>156236</v>
      </c>
      <c r="P20" s="53">
        <f>+F20+C20+I20+L20</f>
        <v>250946</v>
      </c>
      <c r="Q20" s="50"/>
    </row>
    <row r="21" spans="1:17" ht="15.75">
      <c r="A21" s="101"/>
      <c r="B21" s="198"/>
      <c r="C21" s="199"/>
      <c r="D21" s="186"/>
      <c r="E21" s="198"/>
      <c r="F21" s="199"/>
      <c r="G21" s="186"/>
      <c r="H21" s="198"/>
      <c r="I21" s="199"/>
      <c r="J21" s="186"/>
      <c r="K21" s="198"/>
      <c r="L21" s="199"/>
      <c r="M21" s="186"/>
      <c r="O21" s="23"/>
      <c r="P21" s="24"/>
      <c r="Q21" s="5"/>
    </row>
    <row r="22" spans="1:17" ht="15.75">
      <c r="A22" s="101" t="s">
        <v>133</v>
      </c>
      <c r="B22" s="206">
        <f>B12-B14-B17</f>
        <v>5542</v>
      </c>
      <c r="C22" s="207">
        <f>C12-C14-C17</f>
        <v>9054</v>
      </c>
      <c r="D22" s="186">
        <f>(B22-C22)/C22</f>
        <v>-0.38789485310360061</v>
      </c>
      <c r="E22" s="206">
        <f>E12-E14-E17</f>
        <v>9288</v>
      </c>
      <c r="F22" s="207">
        <f>F12-F14-F17</f>
        <v>7034</v>
      </c>
      <c r="G22" s="186">
        <f>(E22-F22)/F22</f>
        <v>0.32044355985214673</v>
      </c>
      <c r="H22" s="206">
        <f>H12-H14-H17</f>
        <v>7096</v>
      </c>
      <c r="I22" s="207">
        <f>I12-I14-I17</f>
        <v>8705</v>
      </c>
      <c r="J22" s="186">
        <f>((H22-I22)/I22)</f>
        <v>-0.18483630097645032</v>
      </c>
      <c r="K22" s="206">
        <f>K12-K14-K17</f>
        <v>-891</v>
      </c>
      <c r="L22" s="207">
        <f>L12-L14-L17</f>
        <v>1495</v>
      </c>
      <c r="M22" s="186">
        <f>(K22-L22)/L22</f>
        <v>-1.5959866220735786</v>
      </c>
      <c r="O22" s="20">
        <f>+E22+B22+H22+K22</f>
        <v>21035</v>
      </c>
      <c r="P22" s="21">
        <f>+F22+C22+I22+L22</f>
        <v>26288</v>
      </c>
      <c r="Q22" s="5"/>
    </row>
    <row r="23" spans="1:17" s="51" customFormat="1" ht="18" customHeight="1" thickBot="1">
      <c r="A23" s="208" t="s">
        <v>65</v>
      </c>
      <c r="B23" s="209">
        <f>+B22/B12</f>
        <v>9.1717004551096395E-2</v>
      </c>
      <c r="C23" s="210">
        <f>+C22/C12</f>
        <v>0.15475864898126623</v>
      </c>
      <c r="D23" s="210"/>
      <c r="E23" s="209">
        <f>+E22/E12</f>
        <v>8.394718052078344E-2</v>
      </c>
      <c r="F23" s="210">
        <f>+F22/F12</f>
        <v>5.985262333860894E-2</v>
      </c>
      <c r="G23" s="210"/>
      <c r="H23" s="209">
        <f>+H22/H12</f>
        <v>9.2180984424323514E-2</v>
      </c>
      <c r="I23" s="210">
        <f>+I22/I12</f>
        <v>0.11423884514435695</v>
      </c>
      <c r="J23" s="210"/>
      <c r="K23" s="209">
        <f>+K22/K12</f>
        <v>-4.6353137030485901E-2</v>
      </c>
      <c r="L23" s="210">
        <f>+L22/L12</f>
        <v>5.9780870121561101E-2</v>
      </c>
      <c r="M23" s="210"/>
      <c r="N23" s="57"/>
      <c r="O23" s="58">
        <f>(+O22/O12)</f>
        <v>7.8704067468112412E-2</v>
      </c>
      <c r="P23" s="59">
        <f>+P22/P12</f>
        <v>9.4822424377962303E-2</v>
      </c>
      <c r="Q23" s="50"/>
    </row>
    <row r="24" spans="1:17" ht="15.75">
      <c r="A24" s="10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31"/>
      <c r="O24" s="31"/>
      <c r="P24" s="31"/>
      <c r="Q24" s="5"/>
    </row>
    <row r="25" spans="1:17" ht="15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5"/>
      <c r="O25" s="5"/>
      <c r="P25" s="5"/>
      <c r="Q25" s="5"/>
    </row>
    <row r="26" spans="1:17" ht="15.75">
      <c r="A26" s="212" t="s">
        <v>104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5"/>
      <c r="O26" s="5"/>
      <c r="P26" s="5"/>
      <c r="Q26" s="5"/>
    </row>
    <row r="27" spans="1:17" ht="15.75">
      <c r="A27" s="212" t="s">
        <v>105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5"/>
      <c r="O27" s="5"/>
      <c r="P27" s="5"/>
      <c r="Q27" s="5"/>
    </row>
    <row r="28" spans="1:17" ht="15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5"/>
      <c r="O28" s="5"/>
      <c r="P28" s="5"/>
      <c r="Q28" s="5"/>
    </row>
    <row r="29" spans="1:17" ht="15.75">
      <c r="A29" s="212" t="s">
        <v>125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5"/>
      <c r="O29" s="32"/>
      <c r="P29" s="5"/>
    </row>
    <row r="30" spans="1:17" ht="15.75">
      <c r="A30" s="212" t="s">
        <v>148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7" ht="15.75">
      <c r="A31" s="212" t="s">
        <v>106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7" ht="15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">
      <c r="A33" s="25"/>
    </row>
  </sheetData>
  <mergeCells count="10">
    <mergeCell ref="A2:M2"/>
    <mergeCell ref="A3:M3"/>
    <mergeCell ref="A4:M4"/>
    <mergeCell ref="A5:M5"/>
    <mergeCell ref="A7:M7"/>
    <mergeCell ref="O9:P9"/>
    <mergeCell ref="H9:I9"/>
    <mergeCell ref="K9:L9"/>
    <mergeCell ref="B9:C9"/>
    <mergeCell ref="E9:F9"/>
  </mergeCells>
  <phoneticPr fontId="0" type="noConversion"/>
  <printOptions horizontalCentered="1"/>
  <pageMargins left="0.65" right="0.5" top="0.5" bottom="0.55000000000000004" header="0.5" footer="0.4"/>
  <pageSetup scale="67" orientation="landscape" r:id="rId1"/>
  <headerFooter>
    <oddFooter xml:space="preserve">&amp;C&amp;"Arial,Regular"Page 10 of 11&amp;"Times New Roman,Regular"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4"/>
  <sheetViews>
    <sheetView tabSelected="1" topLeftCell="A37" zoomScaleNormal="100" workbookViewId="0">
      <selection activeCell="I44" sqref="I44"/>
    </sheetView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48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33"/>
      <c r="B2" s="2"/>
      <c r="C2" s="2"/>
      <c r="D2" s="47"/>
      <c r="E2" s="2"/>
      <c r="F2" s="2"/>
      <c r="G2" s="2"/>
      <c r="H2" s="2"/>
    </row>
    <row r="3" spans="1:8" ht="15.75">
      <c r="A3" s="132" t="s">
        <v>4</v>
      </c>
      <c r="B3" s="133"/>
      <c r="C3" s="133"/>
      <c r="D3" s="213"/>
      <c r="E3" s="133"/>
      <c r="F3" s="133"/>
      <c r="G3" s="133"/>
      <c r="H3" s="131"/>
    </row>
    <row r="4" spans="1:8" ht="15.75">
      <c r="A4" s="132" t="s">
        <v>52</v>
      </c>
      <c r="B4" s="133"/>
      <c r="C4" s="133"/>
      <c r="D4" s="213"/>
      <c r="E4" s="133"/>
      <c r="F4" s="133"/>
      <c r="G4" s="133"/>
      <c r="H4" s="131"/>
    </row>
    <row r="5" spans="1:8" ht="15.75">
      <c r="A5" s="258" t="s">
        <v>134</v>
      </c>
      <c r="B5" s="258"/>
      <c r="C5" s="258"/>
      <c r="D5" s="258"/>
      <c r="E5" s="258"/>
      <c r="F5" s="258"/>
      <c r="G5" s="258"/>
      <c r="H5" s="131"/>
    </row>
    <row r="6" spans="1:8" s="41" customFormat="1" ht="15.75">
      <c r="A6" s="270" t="s">
        <v>45</v>
      </c>
      <c r="B6" s="270"/>
      <c r="C6" s="270"/>
      <c r="D6" s="270"/>
      <c r="E6" s="270"/>
      <c r="F6" s="270"/>
      <c r="G6" s="270"/>
      <c r="H6" s="214"/>
    </row>
    <row r="7" spans="1:8" ht="15.75">
      <c r="A7" s="245" t="s">
        <v>15</v>
      </c>
      <c r="B7" s="246"/>
      <c r="C7" s="246"/>
      <c r="D7" s="247"/>
      <c r="E7" s="246"/>
      <c r="F7" s="246"/>
      <c r="G7" s="246"/>
      <c r="H7" s="131"/>
    </row>
    <row r="8" spans="1:8" ht="15.75">
      <c r="A8" s="68"/>
      <c r="B8" s="68"/>
      <c r="C8" s="68"/>
      <c r="D8" s="215"/>
      <c r="E8" s="131"/>
      <c r="F8" s="131"/>
      <c r="G8" s="131"/>
      <c r="H8" s="131"/>
    </row>
    <row r="9" spans="1:8" ht="15.75">
      <c r="A9" s="68"/>
      <c r="B9" s="216"/>
      <c r="C9" s="215"/>
      <c r="D9" s="215"/>
      <c r="E9" s="70">
        <v>2017</v>
      </c>
      <c r="F9" s="142"/>
      <c r="G9" s="72">
        <v>2016</v>
      </c>
      <c r="H9" s="131"/>
    </row>
    <row r="10" spans="1:8" ht="9.9499999999999993" customHeight="1">
      <c r="A10" s="68"/>
      <c r="B10" s="68"/>
      <c r="C10" s="68"/>
      <c r="D10" s="215"/>
      <c r="E10" s="127"/>
      <c r="F10" s="68"/>
      <c r="G10" s="68"/>
      <c r="H10" s="131"/>
    </row>
    <row r="11" spans="1:8" ht="15.75">
      <c r="A11" s="68"/>
      <c r="B11" s="216" t="s">
        <v>19</v>
      </c>
      <c r="C11" s="215"/>
      <c r="D11" s="215"/>
      <c r="E11" s="127"/>
      <c r="F11" s="68"/>
      <c r="G11" s="68"/>
      <c r="H11" s="131"/>
    </row>
    <row r="12" spans="1:8" ht="15.75">
      <c r="A12" s="68"/>
      <c r="B12" s="68"/>
      <c r="C12" s="68" t="s">
        <v>128</v>
      </c>
      <c r="D12" s="215"/>
      <c r="E12" s="217">
        <v>7623</v>
      </c>
      <c r="F12" s="144"/>
      <c r="G12" s="218">
        <v>8629</v>
      </c>
      <c r="H12" s="131"/>
    </row>
    <row r="13" spans="1:8" ht="15.75">
      <c r="A13" s="68"/>
      <c r="B13" s="68"/>
      <c r="C13" s="68" t="s">
        <v>140</v>
      </c>
      <c r="D13" s="215"/>
      <c r="E13" s="217"/>
      <c r="F13" s="144"/>
      <c r="G13" s="218"/>
      <c r="H13" s="131"/>
    </row>
    <row r="14" spans="1:8" ht="15.75" customHeight="1">
      <c r="A14" s="68"/>
      <c r="B14" s="68"/>
      <c r="C14" s="68" t="s">
        <v>68</v>
      </c>
      <c r="D14" s="215"/>
      <c r="E14" s="167">
        <v>10180</v>
      </c>
      <c r="F14" s="144"/>
      <c r="G14" s="168">
        <v>10294</v>
      </c>
      <c r="H14" s="131"/>
    </row>
    <row r="15" spans="1:8" ht="15.75" hidden="1" customHeight="1">
      <c r="A15" s="68"/>
      <c r="B15" s="68"/>
      <c r="C15" s="68" t="s">
        <v>120</v>
      </c>
      <c r="D15" s="215"/>
      <c r="E15" s="220">
        <v>0</v>
      </c>
      <c r="F15" s="144"/>
      <c r="G15" s="221">
        <v>0</v>
      </c>
      <c r="H15" s="131"/>
    </row>
    <row r="16" spans="1:8" ht="15.75" customHeight="1">
      <c r="A16" s="68"/>
      <c r="B16" s="68"/>
      <c r="C16" s="68" t="s">
        <v>123</v>
      </c>
      <c r="D16" s="215"/>
      <c r="E16" s="222">
        <v>1296</v>
      </c>
      <c r="F16" s="144"/>
      <c r="G16" s="223">
        <v>729</v>
      </c>
      <c r="H16" s="131"/>
    </row>
    <row r="17" spans="1:8" ht="15.75" customHeight="1">
      <c r="A17" s="68"/>
      <c r="B17" s="68"/>
      <c r="C17" s="68" t="s">
        <v>122</v>
      </c>
      <c r="D17" s="215"/>
      <c r="E17" s="146">
        <v>82</v>
      </c>
      <c r="F17" s="68"/>
      <c r="G17" s="147">
        <v>-175</v>
      </c>
      <c r="H17" s="131"/>
    </row>
    <row r="18" spans="1:8" ht="15.75" customHeight="1">
      <c r="A18" s="68"/>
      <c r="B18" s="68"/>
      <c r="C18" s="68" t="s">
        <v>141</v>
      </c>
      <c r="D18" s="224"/>
      <c r="E18" s="146"/>
      <c r="F18" s="68"/>
      <c r="G18" s="147"/>
      <c r="H18" s="131"/>
    </row>
    <row r="19" spans="1:8" ht="15.75" customHeight="1">
      <c r="A19" s="68"/>
      <c r="B19" s="68"/>
      <c r="C19" s="68" t="s">
        <v>142</v>
      </c>
      <c r="D19" s="224"/>
      <c r="E19" s="146"/>
      <c r="F19" s="68"/>
      <c r="G19" s="147"/>
      <c r="H19" s="131"/>
    </row>
    <row r="20" spans="1:8" ht="15.75" customHeight="1">
      <c r="A20" s="68"/>
      <c r="B20" s="68"/>
      <c r="C20" s="68" t="s">
        <v>69</v>
      </c>
      <c r="D20" s="215"/>
      <c r="E20" s="130">
        <v>-9296</v>
      </c>
      <c r="F20" s="225"/>
      <c r="G20" s="226">
        <v>2969</v>
      </c>
      <c r="H20" s="131"/>
    </row>
    <row r="21" spans="1:8" ht="15.75" customHeight="1">
      <c r="A21" s="68"/>
      <c r="B21" s="68"/>
      <c r="C21" s="68" t="s">
        <v>70</v>
      </c>
      <c r="D21" s="215"/>
      <c r="E21" s="227">
        <v>-5729</v>
      </c>
      <c r="F21" s="228"/>
      <c r="G21" s="229">
        <v>-10887</v>
      </c>
      <c r="H21" s="131"/>
    </row>
    <row r="22" spans="1:8" ht="15.75" customHeight="1">
      <c r="A22" s="68"/>
      <c r="B22" s="68"/>
      <c r="C22" s="68" t="s">
        <v>71</v>
      </c>
      <c r="D22" s="215"/>
      <c r="E22" s="227">
        <v>2866</v>
      </c>
      <c r="F22" s="228"/>
      <c r="G22" s="229">
        <v>51</v>
      </c>
      <c r="H22" s="131"/>
    </row>
    <row r="23" spans="1:8" ht="15.75" customHeight="1">
      <c r="A23" s="68"/>
      <c r="B23" s="68"/>
      <c r="C23" s="68" t="s">
        <v>23</v>
      </c>
      <c r="D23" s="215"/>
      <c r="E23" s="130">
        <v>-17028</v>
      </c>
      <c r="F23" s="228"/>
      <c r="G23" s="226">
        <v>-12552</v>
      </c>
      <c r="H23" s="131"/>
    </row>
    <row r="24" spans="1:8" ht="15.75" customHeight="1">
      <c r="A24" s="68"/>
      <c r="B24" s="68"/>
      <c r="C24" s="68" t="s">
        <v>24</v>
      </c>
      <c r="D24" s="215"/>
      <c r="E24" s="167">
        <v>1906</v>
      </c>
      <c r="F24" s="230"/>
      <c r="G24" s="168">
        <v>-2417</v>
      </c>
      <c r="H24" s="131"/>
    </row>
    <row r="25" spans="1:8" ht="15.75" customHeight="1">
      <c r="A25" s="68"/>
      <c r="B25" s="68"/>
      <c r="C25" s="68" t="s">
        <v>77</v>
      </c>
      <c r="D25" s="215"/>
      <c r="E25" s="167">
        <v>-10445</v>
      </c>
      <c r="F25" s="230"/>
      <c r="G25" s="168">
        <v>-4074</v>
      </c>
      <c r="H25" s="131"/>
    </row>
    <row r="26" spans="1:8" ht="15.75" customHeight="1">
      <c r="A26" s="68"/>
      <c r="B26" s="68"/>
      <c r="C26" s="68" t="s">
        <v>63</v>
      </c>
      <c r="D26" s="215"/>
      <c r="E26" s="231">
        <v>-1970</v>
      </c>
      <c r="F26" s="230"/>
      <c r="G26" s="232">
        <v>2281</v>
      </c>
      <c r="H26" s="131"/>
    </row>
    <row r="27" spans="1:8" ht="15.75">
      <c r="A27" s="68"/>
      <c r="B27" s="233" t="s">
        <v>143</v>
      </c>
      <c r="C27" s="233"/>
      <c r="D27" s="215"/>
      <c r="E27" s="234">
        <f>SUM(E12:E26)</f>
        <v>-20515</v>
      </c>
      <c r="F27" s="230"/>
      <c r="G27" s="235">
        <f>SUM(G12:G26)</f>
        <v>-5152</v>
      </c>
      <c r="H27" s="131"/>
    </row>
    <row r="28" spans="1:8" ht="15.75" customHeight="1">
      <c r="A28" s="68"/>
      <c r="B28" s="68"/>
      <c r="C28" s="68"/>
      <c r="D28" s="215"/>
      <c r="E28" s="127"/>
      <c r="F28" s="68"/>
      <c r="G28" s="68"/>
      <c r="H28" s="131"/>
    </row>
    <row r="29" spans="1:8" ht="15.75" customHeight="1">
      <c r="A29" s="68"/>
      <c r="B29" s="216" t="s">
        <v>20</v>
      </c>
      <c r="C29" s="215"/>
      <c r="D29" s="215"/>
      <c r="E29" s="127"/>
      <c r="F29" s="68"/>
      <c r="G29" s="68"/>
      <c r="H29" s="131"/>
    </row>
    <row r="30" spans="1:8" ht="15.75">
      <c r="A30" s="68"/>
      <c r="B30" s="68"/>
      <c r="C30" s="68" t="s">
        <v>75</v>
      </c>
      <c r="D30" s="215"/>
      <c r="E30" s="146">
        <v>-695</v>
      </c>
      <c r="F30" s="147"/>
      <c r="G30" s="147">
        <v>-1535</v>
      </c>
      <c r="H30" s="131"/>
    </row>
    <row r="31" spans="1:8" ht="15.75">
      <c r="A31" s="68"/>
      <c r="B31" s="68"/>
      <c r="C31" s="68" t="s">
        <v>135</v>
      </c>
      <c r="D31" s="215"/>
      <c r="E31" s="146">
        <v>217</v>
      </c>
      <c r="F31" s="147"/>
      <c r="G31" s="237" t="s">
        <v>114</v>
      </c>
      <c r="H31" s="131"/>
    </row>
    <row r="32" spans="1:8" ht="15.75">
      <c r="A32" s="68"/>
      <c r="B32" s="68"/>
      <c r="C32" s="68" t="s">
        <v>44</v>
      </c>
      <c r="D32" s="215"/>
      <c r="E32" s="146">
        <v>-5432</v>
      </c>
      <c r="F32" s="147"/>
      <c r="G32" s="147">
        <v>-4513</v>
      </c>
      <c r="H32" s="131"/>
    </row>
    <row r="33" spans="1:8" ht="15.75">
      <c r="A33" s="68"/>
      <c r="B33" s="68"/>
      <c r="C33" s="68" t="s">
        <v>124</v>
      </c>
      <c r="D33" s="215"/>
      <c r="E33" s="222">
        <v>-36029</v>
      </c>
      <c r="F33" s="147"/>
      <c r="G33" s="237" t="s">
        <v>114</v>
      </c>
      <c r="H33" s="131"/>
    </row>
    <row r="34" spans="1:8" ht="15.75">
      <c r="A34" s="68"/>
      <c r="B34" s="68"/>
      <c r="C34" s="68" t="s">
        <v>149</v>
      </c>
      <c r="D34" s="215"/>
      <c r="E34" s="236">
        <v>-121</v>
      </c>
      <c r="F34" s="147"/>
      <c r="G34" s="223">
        <v>-3672</v>
      </c>
      <c r="H34" s="131"/>
    </row>
    <row r="35" spans="1:8" ht="15.75">
      <c r="A35" s="68"/>
      <c r="B35" s="233" t="s">
        <v>67</v>
      </c>
      <c r="C35" s="233"/>
      <c r="D35" s="215"/>
      <c r="E35" s="234">
        <f>SUM(E30:E34)</f>
        <v>-42060</v>
      </c>
      <c r="F35" s="230"/>
      <c r="G35" s="235">
        <f>SUM(G30:G34)</f>
        <v>-9720</v>
      </c>
      <c r="H35" s="131"/>
    </row>
    <row r="36" spans="1:8" ht="15.75" customHeight="1">
      <c r="A36" s="68"/>
      <c r="B36" s="68"/>
      <c r="C36" s="68"/>
      <c r="D36" s="215"/>
      <c r="E36" s="167"/>
      <c r="F36" s="168"/>
      <c r="G36" s="168"/>
      <c r="H36" s="131"/>
    </row>
    <row r="37" spans="1:8" ht="15.75">
      <c r="A37" s="68"/>
      <c r="B37" s="216" t="s">
        <v>21</v>
      </c>
      <c r="C37" s="215"/>
      <c r="D37" s="215"/>
      <c r="E37" s="127"/>
      <c r="F37" s="68"/>
      <c r="G37" s="68"/>
      <c r="H37" s="131"/>
    </row>
    <row r="38" spans="1:8" ht="15.75">
      <c r="A38" s="68"/>
      <c r="B38" s="216"/>
      <c r="C38" s="215" t="s">
        <v>85</v>
      </c>
      <c r="D38" s="215"/>
      <c r="E38" s="146">
        <v>-3441</v>
      </c>
      <c r="F38" s="68"/>
      <c r="G38" s="147">
        <v>-3373</v>
      </c>
      <c r="H38" s="131"/>
    </row>
    <row r="39" spans="1:8" ht="31.5" customHeight="1">
      <c r="A39" s="68"/>
      <c r="B39" s="216"/>
      <c r="C39" s="238" t="s">
        <v>144</v>
      </c>
      <c r="D39" s="238"/>
      <c r="E39" s="146">
        <v>-436</v>
      </c>
      <c r="F39" s="68"/>
      <c r="G39" s="147">
        <v>-4</v>
      </c>
      <c r="H39" s="131"/>
    </row>
    <row r="40" spans="1:8" ht="31.5" customHeight="1">
      <c r="A40" s="68"/>
      <c r="B40" s="216"/>
      <c r="C40" s="238" t="s">
        <v>145</v>
      </c>
      <c r="D40" s="238"/>
      <c r="E40" s="239">
        <v>37</v>
      </c>
      <c r="F40" s="68"/>
      <c r="G40" s="240">
        <v>18</v>
      </c>
      <c r="H40" s="131"/>
    </row>
    <row r="41" spans="1:8" ht="15.75" hidden="1" customHeight="1">
      <c r="A41" s="68"/>
      <c r="B41" s="216"/>
      <c r="C41" s="68" t="s">
        <v>121</v>
      </c>
      <c r="D41" s="215"/>
      <c r="E41" s="239"/>
      <c r="F41" s="168"/>
      <c r="G41" s="237"/>
      <c r="H41" s="131"/>
    </row>
    <row r="42" spans="1:8" ht="15.75" hidden="1" customHeight="1">
      <c r="A42" s="68"/>
      <c r="B42" s="216"/>
      <c r="C42" s="215" t="s">
        <v>96</v>
      </c>
      <c r="D42" s="215"/>
      <c r="E42" s="219"/>
      <c r="F42" s="68"/>
      <c r="G42" s="240"/>
      <c r="H42" s="131"/>
    </row>
    <row r="43" spans="1:8" ht="15.75" customHeight="1">
      <c r="A43" s="68"/>
      <c r="B43" s="68"/>
      <c r="C43" s="68" t="s">
        <v>108</v>
      </c>
      <c r="D43" s="215"/>
      <c r="E43" s="239">
        <v>58727</v>
      </c>
      <c r="F43" s="168"/>
      <c r="G43" s="240">
        <v>33193</v>
      </c>
      <c r="H43" s="131"/>
    </row>
    <row r="44" spans="1:8" ht="15.75" customHeight="1">
      <c r="A44" s="68"/>
      <c r="B44" s="68"/>
      <c r="C44" s="68" t="s">
        <v>109</v>
      </c>
      <c r="D44" s="215"/>
      <c r="E44" s="239">
        <v>-5386</v>
      </c>
      <c r="F44" s="168"/>
      <c r="G44" s="240">
        <v>-34006</v>
      </c>
      <c r="H44" s="131"/>
    </row>
    <row r="45" spans="1:8" ht="15.75">
      <c r="A45" s="68"/>
      <c r="B45" s="68"/>
      <c r="C45" s="68" t="s">
        <v>111</v>
      </c>
      <c r="D45" s="215"/>
      <c r="E45" s="239">
        <v>-416</v>
      </c>
      <c r="F45" s="168"/>
      <c r="G45" s="240">
        <v>-491</v>
      </c>
      <c r="H45" s="131"/>
    </row>
    <row r="46" spans="1:8" ht="15.75">
      <c r="A46" s="68"/>
      <c r="B46" s="68"/>
      <c r="C46" s="68" t="s">
        <v>136</v>
      </c>
      <c r="D46" s="215"/>
      <c r="E46" s="219" t="s">
        <v>114</v>
      </c>
      <c r="F46" s="168"/>
      <c r="G46" s="240">
        <v>-1286</v>
      </c>
      <c r="H46" s="131"/>
    </row>
    <row r="47" spans="1:8" ht="15.75">
      <c r="A47" s="68"/>
      <c r="B47" s="233" t="s">
        <v>146</v>
      </c>
      <c r="C47" s="233"/>
      <c r="D47" s="215"/>
      <c r="E47" s="234">
        <f>SUM(E38:E46)</f>
        <v>49085</v>
      </c>
      <c r="F47" s="230"/>
      <c r="G47" s="235">
        <f>SUM(G38:G46)</f>
        <v>-5949</v>
      </c>
      <c r="H47" s="131"/>
    </row>
    <row r="48" spans="1:8" ht="15.75">
      <c r="A48" s="68"/>
      <c r="B48" s="68"/>
      <c r="C48" s="68"/>
      <c r="D48" s="215"/>
      <c r="E48" s="231"/>
      <c r="F48" s="230"/>
      <c r="G48" s="232"/>
      <c r="H48" s="131"/>
    </row>
    <row r="49" spans="1:8" ht="16.5" customHeight="1">
      <c r="A49" s="68"/>
      <c r="B49" s="68" t="s">
        <v>84</v>
      </c>
      <c r="C49" s="68"/>
      <c r="D49" s="215"/>
      <c r="E49" s="169">
        <v>718</v>
      </c>
      <c r="F49" s="168"/>
      <c r="G49" s="170">
        <v>-1619</v>
      </c>
      <c r="H49" s="131"/>
    </row>
    <row r="50" spans="1:8" ht="15.75" customHeight="1">
      <c r="A50" s="68"/>
      <c r="B50" s="131" t="s">
        <v>147</v>
      </c>
      <c r="C50" s="241"/>
      <c r="D50" s="242"/>
      <c r="E50" s="167">
        <f>+E49+E27+E35+E47</f>
        <v>-12772</v>
      </c>
      <c r="F50" s="168"/>
      <c r="G50" s="168">
        <f>+G49+G27+G35+G47</f>
        <v>-22440</v>
      </c>
      <c r="H50" s="131"/>
    </row>
    <row r="51" spans="1:8" ht="15.75" customHeight="1">
      <c r="A51" s="68"/>
      <c r="B51" s="68" t="s">
        <v>73</v>
      </c>
      <c r="C51" s="68"/>
      <c r="D51" s="215"/>
      <c r="E51" s="167">
        <v>81569</v>
      </c>
      <c r="F51" s="168"/>
      <c r="G51" s="168">
        <v>76066</v>
      </c>
      <c r="H51" s="131"/>
    </row>
    <row r="52" spans="1:8" ht="15.75" customHeight="1" thickBot="1">
      <c r="A52" s="68"/>
      <c r="B52" s="68" t="s">
        <v>151</v>
      </c>
      <c r="C52" s="68"/>
      <c r="D52" s="215"/>
      <c r="E52" s="243">
        <f>+E51+E50</f>
        <v>68797</v>
      </c>
      <c r="F52" s="168"/>
      <c r="G52" s="244">
        <f>+G51+G50</f>
        <v>53626</v>
      </c>
      <c r="H52" s="131"/>
    </row>
    <row r="53" spans="1:8" ht="15.75" customHeight="1" thickTop="1">
      <c r="A53" s="68"/>
      <c r="B53" s="68"/>
      <c r="C53" s="68"/>
      <c r="D53" s="215"/>
      <c r="E53" s="167"/>
      <c r="F53" s="168"/>
      <c r="G53" s="168"/>
      <c r="H53" s="131"/>
    </row>
    <row r="54" spans="1:8" ht="15.75" customHeight="1">
      <c r="A54" s="68"/>
      <c r="B54" s="68"/>
      <c r="C54" s="68"/>
      <c r="D54" s="215"/>
      <c r="E54" s="167"/>
      <c r="F54" s="168"/>
      <c r="G54" s="168"/>
      <c r="H54" s="131"/>
    </row>
    <row r="55" spans="1:8" ht="9.9499999999999993" customHeight="1">
      <c r="A55" s="3"/>
      <c r="B55" s="3"/>
      <c r="C55" s="3"/>
      <c r="D55" s="43"/>
      <c r="E55" s="42"/>
      <c r="F55" s="43"/>
      <c r="G55" s="43"/>
    </row>
    <row r="56" spans="1:8" ht="15.75">
      <c r="A56" s="3"/>
      <c r="B56" s="3"/>
      <c r="C56" s="3"/>
      <c r="D56" s="43"/>
      <c r="E56" s="45"/>
      <c r="F56" s="44"/>
      <c r="G56" s="44"/>
    </row>
    <row r="57" spans="1:8">
      <c r="C57" s="3"/>
      <c r="D57" s="43"/>
      <c r="E57" s="46"/>
      <c r="F57" s="46"/>
      <c r="G57" s="46"/>
    </row>
    <row r="58" spans="1:8">
      <c r="A58" s="34"/>
      <c r="B58" s="34"/>
      <c r="C58" s="34"/>
      <c r="D58" s="46"/>
      <c r="E58" s="47"/>
      <c r="F58" s="47"/>
      <c r="G58" s="47"/>
      <c r="H58" s="2"/>
    </row>
    <row r="59" spans="1:8">
      <c r="E59" s="48"/>
      <c r="F59" s="48"/>
      <c r="G59" s="48"/>
    </row>
    <row r="60" spans="1:8">
      <c r="E60" s="48"/>
      <c r="F60" s="48"/>
      <c r="G60" s="48"/>
    </row>
    <row r="61" spans="1:8">
      <c r="E61" s="48"/>
      <c r="F61" s="48"/>
      <c r="G61" s="48"/>
    </row>
    <row r="62" spans="1:8">
      <c r="E62" s="48"/>
      <c r="F62" s="48"/>
      <c r="G62" s="48"/>
    </row>
    <row r="63" spans="1:8">
      <c r="E63" s="48"/>
      <c r="F63" s="48"/>
      <c r="G63" s="48"/>
    </row>
    <row r="64" spans="1:8">
      <c r="E64" s="48"/>
      <c r="F64" s="48"/>
      <c r="G64" s="48"/>
    </row>
    <row r="76" spans="16:17">
      <c r="P76" s="37"/>
      <c r="Q76" s="37"/>
    </row>
    <row r="77" spans="16:17">
      <c r="P77" s="37"/>
      <c r="Q77" s="37"/>
    </row>
    <row r="78" spans="16:17">
      <c r="P78" s="37"/>
      <c r="Q78" s="37"/>
    </row>
    <row r="79" spans="16:17">
      <c r="P79" s="37"/>
      <c r="Q79" s="37"/>
    </row>
    <row r="80" spans="16:17">
      <c r="P80" s="38"/>
      <c r="Q80" s="38"/>
    </row>
    <row r="184" spans="15:21">
      <c r="O184" s="37"/>
      <c r="P184" s="37"/>
      <c r="T184" s="37"/>
      <c r="U184" s="37"/>
    </row>
    <row r="185" spans="15:21">
      <c r="O185" s="37"/>
      <c r="P185" s="37"/>
      <c r="T185" s="37"/>
      <c r="U185" s="37"/>
    </row>
    <row r="186" spans="15:21">
      <c r="O186" s="37"/>
      <c r="P186" s="37"/>
      <c r="T186" s="37"/>
      <c r="U186" s="37"/>
    </row>
    <row r="187" spans="15:21">
      <c r="O187" s="37"/>
      <c r="P187" s="37"/>
      <c r="T187" s="37"/>
      <c r="U187" s="37"/>
    </row>
    <row r="188" spans="15:21">
      <c r="O188" s="39"/>
      <c r="P188" s="39"/>
      <c r="T188" s="39"/>
      <c r="U188" s="39"/>
    </row>
    <row r="246" spans="15:20">
      <c r="Q246" s="37"/>
      <c r="R246" s="37"/>
      <c r="S246" s="40"/>
    </row>
    <row r="248" spans="15:20">
      <c r="O248" s="40"/>
      <c r="Q248" s="37"/>
      <c r="R248" s="37"/>
      <c r="S248" s="37"/>
      <c r="T248" s="40"/>
    </row>
    <row r="249" spans="15:20">
      <c r="O249" s="40"/>
      <c r="Q249" s="37"/>
      <c r="R249" s="37"/>
      <c r="S249" s="37"/>
      <c r="T249" s="40"/>
    </row>
    <row r="250" spans="15:20">
      <c r="O250" s="40"/>
      <c r="Q250" s="37"/>
      <c r="R250" s="37"/>
      <c r="S250" s="37"/>
      <c r="T250" s="40"/>
    </row>
    <row r="251" spans="15:20">
      <c r="O251" s="40"/>
      <c r="Q251" s="37"/>
      <c r="R251" s="37"/>
      <c r="S251" s="37"/>
      <c r="T251" s="40"/>
    </row>
    <row r="252" spans="15:20">
      <c r="O252" s="40"/>
      <c r="Q252" s="37"/>
      <c r="R252" s="37"/>
      <c r="S252" s="37"/>
      <c r="T252" s="40"/>
    </row>
    <row r="253" spans="15:20">
      <c r="O253" s="40"/>
      <c r="Q253" s="37"/>
      <c r="R253" s="37"/>
      <c r="S253" s="37"/>
      <c r="T253" s="40"/>
    </row>
    <row r="254" spans="15:20">
      <c r="O254" s="40"/>
      <c r="Q254" s="37"/>
      <c r="R254" s="37"/>
      <c r="S254" s="37"/>
      <c r="T254" s="40"/>
    </row>
    <row r="255" spans="15:20">
      <c r="O255" s="40"/>
      <c r="Q255" s="37"/>
      <c r="R255" s="37"/>
      <c r="S255" s="37"/>
      <c r="T255" s="40"/>
    </row>
    <row r="256" spans="15:20">
      <c r="O256" s="40"/>
      <c r="Q256" s="37"/>
      <c r="R256" s="37"/>
      <c r="S256" s="37"/>
      <c r="T256" s="40"/>
    </row>
    <row r="257" spans="15:20">
      <c r="O257" s="40"/>
      <c r="Q257" s="37"/>
      <c r="R257" s="37"/>
      <c r="S257" s="37"/>
      <c r="T257" s="40"/>
    </row>
    <row r="258" spans="15:20">
      <c r="O258" s="40"/>
      <c r="Q258" s="37"/>
      <c r="R258" s="37"/>
      <c r="S258" s="37"/>
      <c r="T258" s="40"/>
    </row>
    <row r="259" spans="15:20">
      <c r="O259" s="40"/>
      <c r="Q259" s="37"/>
      <c r="R259" s="37"/>
      <c r="S259" s="37"/>
      <c r="T259" s="40"/>
    </row>
    <row r="260" spans="15:20">
      <c r="O260" s="40"/>
      <c r="Q260" s="37"/>
      <c r="R260" s="37"/>
      <c r="S260" s="37"/>
      <c r="T260" s="40"/>
    </row>
    <row r="261" spans="15:20">
      <c r="O261" s="40"/>
      <c r="Q261" s="37"/>
      <c r="R261" s="37"/>
      <c r="S261" s="37"/>
      <c r="T261" s="40"/>
    </row>
    <row r="262" spans="15:20">
      <c r="O262" s="40"/>
      <c r="Q262" s="37"/>
      <c r="R262" s="37"/>
      <c r="S262" s="37"/>
      <c r="T262" s="40"/>
    </row>
    <row r="263" spans="15:20">
      <c r="O263" s="40"/>
      <c r="Q263" s="37"/>
      <c r="R263" s="37"/>
      <c r="S263" s="37"/>
      <c r="T263" s="40"/>
    </row>
    <row r="264" spans="15:20">
      <c r="O264" s="40"/>
      <c r="Q264" s="37"/>
      <c r="R264" s="37"/>
      <c r="S264" s="37"/>
      <c r="T264" s="40"/>
    </row>
    <row r="265" spans="15:20">
      <c r="O265" s="40"/>
      <c r="Q265" s="37"/>
      <c r="R265" s="37"/>
      <c r="S265" s="37"/>
      <c r="T265" s="40"/>
    </row>
    <row r="266" spans="15:20">
      <c r="O266" s="40"/>
      <c r="Q266" s="37"/>
      <c r="R266" s="37"/>
      <c r="S266" s="37"/>
      <c r="T266" s="40"/>
    </row>
    <row r="267" spans="15:20">
      <c r="O267" s="40"/>
      <c r="Q267" s="37"/>
      <c r="R267" s="37"/>
      <c r="S267" s="37"/>
      <c r="T267" s="40"/>
    </row>
    <row r="269" spans="15:20">
      <c r="O269" s="40"/>
      <c r="Q269" s="37"/>
      <c r="R269" s="37"/>
      <c r="S269" s="37"/>
      <c r="T269" s="40"/>
    </row>
    <row r="274" spans="15:20">
      <c r="O274" s="40"/>
      <c r="Q274" s="37"/>
      <c r="R274" s="37"/>
      <c r="S274" s="37"/>
      <c r="T274" s="40"/>
    </row>
    <row r="275" spans="15:20">
      <c r="Q275" s="37"/>
      <c r="R275" s="37"/>
      <c r="S275" s="37"/>
    </row>
    <row r="276" spans="15:20">
      <c r="O276" s="40"/>
      <c r="Q276" s="37"/>
      <c r="R276" s="37"/>
      <c r="S276" s="37"/>
      <c r="T276" s="40"/>
    </row>
    <row r="277" spans="15:20">
      <c r="Q277" s="37"/>
      <c r="R277" s="37"/>
      <c r="S277" s="37"/>
    </row>
    <row r="278" spans="15:20">
      <c r="O278" s="40"/>
      <c r="Q278" s="37"/>
      <c r="R278" s="37"/>
      <c r="S278" s="37"/>
      <c r="T278" s="40"/>
    </row>
    <row r="279" spans="15:20">
      <c r="Q279" s="37"/>
      <c r="R279" s="37"/>
      <c r="S279" s="37"/>
    </row>
    <row r="280" spans="15:20">
      <c r="O280" s="40"/>
      <c r="Q280" s="37"/>
      <c r="R280" s="37"/>
      <c r="S280" s="37"/>
      <c r="T280" s="40"/>
    </row>
    <row r="284" spans="15:20">
      <c r="O284" s="40"/>
      <c r="Q284" s="37"/>
      <c r="R284" s="37"/>
      <c r="S284" s="37"/>
      <c r="T284" s="40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74" orientation="portrait" r:id="rId1"/>
  <headerFooter alignWithMargins="0">
    <oddFooter>&amp;C&amp;"Arial,Regular"Page 11 of 11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Income Statements</vt:lpstr>
      <vt:lpstr>Balance Sheets</vt:lpstr>
      <vt:lpstr>Segment Results</vt:lpstr>
      <vt:lpstr>Cash Flows</vt:lpstr>
      <vt:lpstr>'Segment Results'!_C</vt:lpstr>
      <vt:lpstr>'Income Statements'!B</vt:lpstr>
      <vt:lpstr>D</vt:lpstr>
      <vt:lpstr>'Balance Sheets'!Print_Area</vt:lpstr>
      <vt:lpstr>'Cash Flows'!Print_Area</vt:lpstr>
      <vt:lpstr>'Income Statements'!Print_Area</vt:lpstr>
      <vt:lpstr>'Segment Results'!Print_Area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Tereasa H. Boland</cp:lastModifiedBy>
  <cp:lastPrinted>2017-05-03T14:39:32Z</cp:lastPrinted>
  <dcterms:created xsi:type="dcterms:W3CDTF">1999-10-15T21:14:17Z</dcterms:created>
  <dcterms:modified xsi:type="dcterms:W3CDTF">2017-05-05T21:21:28Z</dcterms:modified>
</cp:coreProperties>
</file>