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-15" yWindow="-15" windowWidth="15480" windowHeight="5115" tabRatio="958" firstSheet="3" activeTab="13"/>
  </bookViews>
  <sheets>
    <sheet name="INFORMATION" sheetId="35" state="hidden" r:id="rId1"/>
    <sheet name="INPUT CHECK SHEET" sheetId="33" state="hidden" r:id="rId2"/>
    <sheet name="IS YTD" sheetId="10" r:id="rId3"/>
    <sheet name="BS" sheetId="46" r:id="rId4"/>
    <sheet name="Segment QTD" sheetId="57" r:id="rId5"/>
    <sheet name="Segment Prior QTD" sheetId="56" r:id="rId6"/>
    <sheet name="Segment YTD" sheetId="61" r:id="rId7"/>
    <sheet name="Segment Prior YTD" sheetId="62" r:id="rId8"/>
    <sheet name="Reportable Segment Results QTD" sheetId="60" r:id="rId9"/>
    <sheet name="Reportable Segment Results YTD" sheetId="63" r:id="rId10"/>
    <sheet name="Net loss Incurred QTD" sheetId="39" r:id="rId11"/>
    <sheet name="Net loss Incurred YTD" sheetId="64" r:id="rId12"/>
    <sheet name="Loss Reserves" sheetId="23" r:id="rId13"/>
    <sheet name="Cash Inv" sheetId="47" r:id="rId14"/>
    <sheet name="MBS" sheetId="19" state="hidden" r:id="rId15"/>
  </sheets>
  <externalReferences>
    <externalReference r:id="rId16"/>
    <externalReference r:id="rId17"/>
    <externalReference r:id="rId18"/>
  </externalReferences>
  <definedNames>
    <definedName name="\A" localSheetId="3">#REF!</definedName>
    <definedName name="\A" localSheetId="13">#REF!</definedName>
    <definedName name="\A" localSheetId="10">#REF!</definedName>
    <definedName name="\A" localSheetId="11">#REF!</definedName>
    <definedName name="\A" localSheetId="8">#REF!</definedName>
    <definedName name="\A" localSheetId="9">#REF!</definedName>
    <definedName name="\A" localSheetId="7">#REF!</definedName>
    <definedName name="\A" localSheetId="4">#REF!</definedName>
    <definedName name="\A" localSheetId="6">#REF!</definedName>
    <definedName name="\A">#REF!</definedName>
    <definedName name="\H" localSheetId="3">#REF!</definedName>
    <definedName name="\H" localSheetId="13">#REF!</definedName>
    <definedName name="\H" localSheetId="10">#REF!</definedName>
    <definedName name="\H" localSheetId="11">#REF!</definedName>
    <definedName name="\H" localSheetId="8">#REF!</definedName>
    <definedName name="\H" localSheetId="9">#REF!</definedName>
    <definedName name="\H" localSheetId="7">#REF!</definedName>
    <definedName name="\H" localSheetId="4">#REF!</definedName>
    <definedName name="\H" localSheetId="6">#REF!</definedName>
    <definedName name="\H">#REF!</definedName>
    <definedName name="\K" localSheetId="3">#REF!</definedName>
    <definedName name="\K" localSheetId="13">#REF!</definedName>
    <definedName name="\K" localSheetId="10">#REF!</definedName>
    <definedName name="\K" localSheetId="11">#REF!</definedName>
    <definedName name="\K" localSheetId="8">#REF!</definedName>
    <definedName name="\K" localSheetId="9">#REF!</definedName>
    <definedName name="\K" localSheetId="7">#REF!</definedName>
    <definedName name="\K" localSheetId="4">#REF!</definedName>
    <definedName name="\K" localSheetId="6">#REF!</definedName>
    <definedName name="\K">#REF!</definedName>
    <definedName name="\L" localSheetId="13">#REF!</definedName>
    <definedName name="\L" localSheetId="10">#REF!</definedName>
    <definedName name="\L" localSheetId="11">#REF!</definedName>
    <definedName name="\L" localSheetId="8">#REF!</definedName>
    <definedName name="\L" localSheetId="9">#REF!</definedName>
    <definedName name="\L" localSheetId="7">#REF!</definedName>
    <definedName name="\L" localSheetId="4">#REF!</definedName>
    <definedName name="\L" localSheetId="6">#REF!</definedName>
    <definedName name="\L">#REF!</definedName>
    <definedName name="\P" localSheetId="13">#REF!</definedName>
    <definedName name="\P" localSheetId="10">#REF!</definedName>
    <definedName name="\P" localSheetId="11">#REF!</definedName>
    <definedName name="\P" localSheetId="8">#REF!</definedName>
    <definedName name="\P" localSheetId="9">#REF!</definedName>
    <definedName name="\P" localSheetId="7">#REF!</definedName>
    <definedName name="\P" localSheetId="4">#REF!</definedName>
    <definedName name="\P" localSheetId="6">#REF!</definedName>
    <definedName name="\P">#REF!</definedName>
    <definedName name="\Q" localSheetId="13">#REF!</definedName>
    <definedName name="\Q" localSheetId="10">#REF!</definedName>
    <definedName name="\Q" localSheetId="11">#REF!</definedName>
    <definedName name="\Q" localSheetId="8">#REF!</definedName>
    <definedName name="\Q" localSheetId="9">#REF!</definedName>
    <definedName name="\Q" localSheetId="7">#REF!</definedName>
    <definedName name="\Q" localSheetId="4">#REF!</definedName>
    <definedName name="\Q" localSheetId="6">#REF!</definedName>
    <definedName name="\Q">#REF!</definedName>
    <definedName name="\T" localSheetId="13">#REF!</definedName>
    <definedName name="\T" localSheetId="10">#REF!</definedName>
    <definedName name="\T" localSheetId="11">#REF!</definedName>
    <definedName name="\T" localSheetId="8">#REF!</definedName>
    <definedName name="\T" localSheetId="9">#REF!</definedName>
    <definedName name="\T" localSheetId="7">#REF!</definedName>
    <definedName name="\T" localSheetId="4">#REF!</definedName>
    <definedName name="\T" localSheetId="6">#REF!</definedName>
    <definedName name="\T">#REF!</definedName>
    <definedName name="\Y" localSheetId="13">#REF!</definedName>
    <definedName name="\Y" localSheetId="10">#REF!</definedName>
    <definedName name="\Y" localSheetId="11">#REF!</definedName>
    <definedName name="\Y" localSheetId="8">#REF!</definedName>
    <definedName name="\Y" localSheetId="9">#REF!</definedName>
    <definedName name="\Y" localSheetId="7">#REF!</definedName>
    <definedName name="\Y" localSheetId="4">#REF!</definedName>
    <definedName name="\Y" localSheetId="6">#REF!</definedName>
    <definedName name="\Y">#REF!</definedName>
    <definedName name="\Z" localSheetId="13">#REF!</definedName>
    <definedName name="\Z" localSheetId="10">#REF!</definedName>
    <definedName name="\Z" localSheetId="11">#REF!</definedName>
    <definedName name="\Z" localSheetId="8">#REF!</definedName>
    <definedName name="\Z" localSheetId="9">#REF!</definedName>
    <definedName name="\Z" localSheetId="7">#REF!</definedName>
    <definedName name="\Z" localSheetId="4">#REF!</definedName>
    <definedName name="\Z" localSheetId="6">#REF!</definedName>
    <definedName name="\Z">#REF!</definedName>
    <definedName name="__SS26" localSheetId="13">#REF!</definedName>
    <definedName name="__SS26" localSheetId="10">#REF!</definedName>
    <definedName name="__SS26" localSheetId="11">#REF!</definedName>
    <definedName name="__SS26" localSheetId="8">#REF!</definedName>
    <definedName name="__SS26" localSheetId="9">#REF!</definedName>
    <definedName name="__SS26" localSheetId="7">#REF!</definedName>
    <definedName name="__SS26" localSheetId="4">#REF!</definedName>
    <definedName name="__SS26" localSheetId="6">#REF!</definedName>
    <definedName name="__SS26">#REF!</definedName>
    <definedName name="_481A" localSheetId="13">#REF!</definedName>
    <definedName name="_481A" localSheetId="10">#REF!</definedName>
    <definedName name="_481A" localSheetId="11">#REF!</definedName>
    <definedName name="_481A" localSheetId="8">#REF!</definedName>
    <definedName name="_481A" localSheetId="9">#REF!</definedName>
    <definedName name="_481A" localSheetId="7">#REF!</definedName>
    <definedName name="_481A" localSheetId="4">#REF!</definedName>
    <definedName name="_481A" localSheetId="6">#REF!</definedName>
    <definedName name="_481A">#REF!</definedName>
    <definedName name="_96QTR" localSheetId="13">#REF!</definedName>
    <definedName name="_96QTR" localSheetId="10">#REF!</definedName>
    <definedName name="_96QTR" localSheetId="11">#REF!</definedName>
    <definedName name="_96QTR" localSheetId="8">#REF!</definedName>
    <definedName name="_96QTR" localSheetId="9">#REF!</definedName>
    <definedName name="_96QTR" localSheetId="7">#REF!</definedName>
    <definedName name="_96QTR" localSheetId="4">#REF!</definedName>
    <definedName name="_96QTR" localSheetId="6">#REF!</definedName>
    <definedName name="_96QTR">#REF!</definedName>
    <definedName name="_SS26" localSheetId="13">#REF!</definedName>
    <definedName name="_SS26" localSheetId="10">#REF!</definedName>
    <definedName name="_SS26" localSheetId="11">#REF!</definedName>
    <definedName name="_SS26" localSheetId="8">#REF!</definedName>
    <definedName name="_SS26" localSheetId="9">#REF!</definedName>
    <definedName name="_SS26" localSheetId="7">#REF!</definedName>
    <definedName name="_SS26" localSheetId="4">#REF!</definedName>
    <definedName name="_SS26" localSheetId="6">#REF!</definedName>
    <definedName name="_SS26">#REF!</definedName>
    <definedName name="AMTCALC" localSheetId="13">#REF!</definedName>
    <definedName name="AMTCALC" localSheetId="10">#REF!</definedName>
    <definedName name="AMTCALC" localSheetId="11">#REF!</definedName>
    <definedName name="AMTCALC" localSheetId="8">#REF!</definedName>
    <definedName name="AMTCALC" localSheetId="9">#REF!</definedName>
    <definedName name="AMTCALC" localSheetId="7">#REF!</definedName>
    <definedName name="AMTCALC" localSheetId="4">#REF!</definedName>
    <definedName name="AMTCALC" localSheetId="6">#REF!</definedName>
    <definedName name="AMTCALC">#REF!</definedName>
    <definedName name="AMTREC" localSheetId="13">#REF!</definedName>
    <definedName name="AMTREC" localSheetId="10">#REF!</definedName>
    <definedName name="AMTREC" localSheetId="11">#REF!</definedName>
    <definedName name="AMTREC" localSheetId="8">#REF!</definedName>
    <definedName name="AMTREC" localSheetId="9">#REF!</definedName>
    <definedName name="AMTREC" localSheetId="7">#REF!</definedName>
    <definedName name="AMTREC" localSheetId="4">#REF!</definedName>
    <definedName name="AMTREC" localSheetId="6">#REF!</definedName>
    <definedName name="AMTREC">#REF!</definedName>
    <definedName name="CASHFLWFINAL" localSheetId="13">#REF!</definedName>
    <definedName name="CASHFLWFINAL" localSheetId="10">#REF!</definedName>
    <definedName name="CASHFLWFINAL" localSheetId="11">#REF!</definedName>
    <definedName name="CASHFLWFINAL" localSheetId="8">#REF!</definedName>
    <definedName name="CASHFLWFINAL" localSheetId="9">#REF!</definedName>
    <definedName name="CASHFLWFINAL" localSheetId="7">#REF!</definedName>
    <definedName name="CASHFLWFINAL" localSheetId="4">#REF!</definedName>
    <definedName name="CASHFLWFINAL" localSheetId="6">#REF!</definedName>
    <definedName name="CASHFLWFINAL">#REF!</definedName>
    <definedName name="CFGRP" localSheetId="13">#REF!</definedName>
    <definedName name="CFGRP" localSheetId="10">#REF!</definedName>
    <definedName name="CFGRP" localSheetId="11">#REF!</definedName>
    <definedName name="CFGRP" localSheetId="8">#REF!</definedName>
    <definedName name="CFGRP" localSheetId="9">#REF!</definedName>
    <definedName name="CFGRP" localSheetId="7">#REF!</definedName>
    <definedName name="CFGRP" localSheetId="4">#REF!</definedName>
    <definedName name="CFGRP" localSheetId="6">#REF!</definedName>
    <definedName name="CFGRP">#REF!</definedName>
    <definedName name="CFINVSTMT" localSheetId="13">#REF!</definedName>
    <definedName name="CFINVSTMT" localSheetId="10">#REF!</definedName>
    <definedName name="CFINVSTMT" localSheetId="11">#REF!</definedName>
    <definedName name="CFINVSTMT" localSheetId="8">#REF!</definedName>
    <definedName name="CFINVSTMT" localSheetId="9">#REF!</definedName>
    <definedName name="CFINVSTMT" localSheetId="7">#REF!</definedName>
    <definedName name="CFINVSTMT" localSheetId="4">#REF!</definedName>
    <definedName name="CFINVSTMT" localSheetId="6">#REF!</definedName>
    <definedName name="CFINVSTMT">#REF!</definedName>
    <definedName name="CFSCHED" localSheetId="13">#REF!</definedName>
    <definedName name="CFSCHED" localSheetId="10">#REF!</definedName>
    <definedName name="CFSCHED" localSheetId="11">#REF!</definedName>
    <definedName name="CFSCHED" localSheetId="8">#REF!</definedName>
    <definedName name="CFSCHED" localSheetId="9">#REF!</definedName>
    <definedName name="CFSCHED" localSheetId="7">#REF!</definedName>
    <definedName name="CFSCHED" localSheetId="4">#REF!</definedName>
    <definedName name="CFSCHED" localSheetId="6">#REF!</definedName>
    <definedName name="CFSCHED">#REF!</definedName>
    <definedName name="CFWSHEET" localSheetId="13">#REF!</definedName>
    <definedName name="CFWSHEET" localSheetId="10">#REF!</definedName>
    <definedName name="CFWSHEET" localSheetId="11">#REF!</definedName>
    <definedName name="CFWSHEET" localSheetId="8">#REF!</definedName>
    <definedName name="CFWSHEET" localSheetId="9">#REF!</definedName>
    <definedName name="CFWSHEET" localSheetId="7">#REF!</definedName>
    <definedName name="CFWSHEET" localSheetId="4">#REF!</definedName>
    <definedName name="CFWSHEET" localSheetId="6">#REF!</definedName>
    <definedName name="CFWSHEET">#REF!</definedName>
    <definedName name="CGICANAL" localSheetId="13">#REF!</definedName>
    <definedName name="CGICANAL" localSheetId="10">#REF!</definedName>
    <definedName name="CGICANAL" localSheetId="11">#REF!</definedName>
    <definedName name="CGICANAL" localSheetId="8">#REF!</definedName>
    <definedName name="CGICANAL" localSheetId="9">#REF!</definedName>
    <definedName name="CGICANAL" localSheetId="7">#REF!</definedName>
    <definedName name="CGICANAL" localSheetId="4">#REF!</definedName>
    <definedName name="CGICANAL" localSheetId="6">#REF!</definedName>
    <definedName name="CGICANAL">#REF!</definedName>
    <definedName name="ColorIndex" localSheetId="11">'[1]Regional Structure'!#REF!</definedName>
    <definedName name="ColorIndex" localSheetId="9">'[1]Regional Structure'!#REF!</definedName>
    <definedName name="ColorIndex" localSheetId="7">'[1]Regional Structure'!#REF!</definedName>
    <definedName name="ColorIndex" localSheetId="6">'[1]Regional Structure'!#REF!</definedName>
    <definedName name="ColorIndex">'[1]Regional Structure'!#REF!</definedName>
    <definedName name="COMPARISON" localSheetId="13">#REF!</definedName>
    <definedName name="COMPARISON" localSheetId="10">#REF!</definedName>
    <definedName name="COMPARISON" localSheetId="11">#REF!</definedName>
    <definedName name="COMPARISON" localSheetId="8">#REF!</definedName>
    <definedName name="COMPARISON" localSheetId="9">#REF!</definedName>
    <definedName name="COMPARISON" localSheetId="7">#REF!</definedName>
    <definedName name="COMPARISON" localSheetId="4">#REF!</definedName>
    <definedName name="COMPARISON" localSheetId="6">#REF!</definedName>
    <definedName name="COMPARISON">#REF!</definedName>
    <definedName name="DISCREC" localSheetId="13">#REF!</definedName>
    <definedName name="DISCREC" localSheetId="10">#REF!</definedName>
    <definedName name="DISCREC" localSheetId="11">#REF!</definedName>
    <definedName name="DISCREC" localSheetId="8">#REF!</definedName>
    <definedName name="DISCREC" localSheetId="9">#REF!</definedName>
    <definedName name="DISCREC" localSheetId="7">#REF!</definedName>
    <definedName name="DISCREC" localSheetId="4">#REF!</definedName>
    <definedName name="DISCREC" localSheetId="6">#REF!</definedName>
    <definedName name="DISCREC">#REF!</definedName>
    <definedName name="DTAX" localSheetId="13">#REF!</definedName>
    <definedName name="DTAX" localSheetId="10">#REF!</definedName>
    <definedName name="DTAX" localSheetId="11">#REF!</definedName>
    <definedName name="DTAX" localSheetId="8">#REF!</definedName>
    <definedName name="DTAX" localSheetId="9">#REF!</definedName>
    <definedName name="DTAX" localSheetId="7">#REF!</definedName>
    <definedName name="DTAX" localSheetId="4">#REF!</definedName>
    <definedName name="DTAX" localSheetId="6">#REF!</definedName>
    <definedName name="DTAX">#REF!</definedName>
    <definedName name="DTAXASSET" localSheetId="13">#REF!</definedName>
    <definedName name="DTAXASSET" localSheetId="10">#REF!</definedName>
    <definedName name="DTAXASSET" localSheetId="11">#REF!</definedName>
    <definedName name="DTAXASSET" localSheetId="8">#REF!</definedName>
    <definedName name="DTAXASSET" localSheetId="9">#REF!</definedName>
    <definedName name="DTAXASSET" localSheetId="7">#REF!</definedName>
    <definedName name="DTAXASSET" localSheetId="4">#REF!</definedName>
    <definedName name="DTAXASSET" localSheetId="6">#REF!</definedName>
    <definedName name="DTAXASSET">#REF!</definedName>
    <definedName name="DTAXREC" localSheetId="13">#REF!</definedName>
    <definedName name="DTAXREC" localSheetId="10">#REF!</definedName>
    <definedName name="DTAXREC" localSheetId="11">#REF!</definedName>
    <definedName name="DTAXREC" localSheetId="8">#REF!</definedName>
    <definedName name="DTAXREC" localSheetId="9">#REF!</definedName>
    <definedName name="DTAXREC" localSheetId="7">#REF!</definedName>
    <definedName name="DTAXREC" localSheetId="4">#REF!</definedName>
    <definedName name="DTAXREC" localSheetId="6">#REF!</definedName>
    <definedName name="DTAXREC">#REF!</definedName>
    <definedName name="EQUITY" localSheetId="5">'[2]NAV_BS:PRIOR PERIOD CONSOL IS'!$A$1:$G$58</definedName>
    <definedName name="EQUITY" localSheetId="7">'[2]NAV_BS:PRIOR PERIOD CONSOL IS'!$A$1:$G$58</definedName>
    <definedName name="EQUITY" localSheetId="4">'[2]NAV_BS:PRIOR PERIOD CONSOL IS'!$A$1:$G$58</definedName>
    <definedName name="EQUITY" localSheetId="6">'[2]NAV_BS:PRIOR PERIOD CONSOL IS'!$A$1:$G$58</definedName>
    <definedName name="EQUITY">'[3]NAV_BS:PRIOR PERIOD CONSOL IS'!$A$1:$G$58</definedName>
    <definedName name="FHorizontalAxis" localSheetId="3">#REF!</definedName>
    <definedName name="FHorizontalAxis" localSheetId="13">#REF!</definedName>
    <definedName name="FHorizontalAxis" localSheetId="10">#REF!</definedName>
    <definedName name="FHorizontalAxis" localSheetId="11">#REF!</definedName>
    <definedName name="FHorizontalAxis" localSheetId="8">#REF!</definedName>
    <definedName name="FHorizontalAxis" localSheetId="9">#REF!</definedName>
    <definedName name="FHorizontalAxis" localSheetId="5">#REF!</definedName>
    <definedName name="FHorizontalAxis" localSheetId="7">#REF!</definedName>
    <definedName name="FHorizontalAxis" localSheetId="4">#REF!</definedName>
    <definedName name="FHorizontalAxis" localSheetId="6">#REF!</definedName>
    <definedName name="FHorizontalAxis">#REF!</definedName>
    <definedName name="FIT" localSheetId="13">#REF!</definedName>
    <definedName name="FIT" localSheetId="10">#REF!</definedName>
    <definedName name="FIT" localSheetId="11">#REF!</definedName>
    <definedName name="FIT" localSheetId="8">#REF!</definedName>
    <definedName name="FIT" localSheetId="9">#REF!</definedName>
    <definedName name="FIT" localSheetId="5">#REF!</definedName>
    <definedName name="FIT" localSheetId="7">#REF!</definedName>
    <definedName name="FIT" localSheetId="4">#REF!</definedName>
    <definedName name="FIT" localSheetId="6">#REF!</definedName>
    <definedName name="FIT">#REF!</definedName>
    <definedName name="FModelCompany" localSheetId="13">#REF!</definedName>
    <definedName name="FModelCompany" localSheetId="10">#REF!</definedName>
    <definedName name="FModelCompany" localSheetId="11">#REF!</definedName>
    <definedName name="FModelCompany" localSheetId="8">#REF!</definedName>
    <definedName name="FModelCompany" localSheetId="9">#REF!</definedName>
    <definedName name="FModelCompany" localSheetId="5">#REF!</definedName>
    <definedName name="FModelCompany" localSheetId="7">#REF!</definedName>
    <definedName name="FModelCompany" localSheetId="4">#REF!</definedName>
    <definedName name="FModelCompany" localSheetId="6">#REF!</definedName>
    <definedName name="FModelCompany">#REF!</definedName>
    <definedName name="FOtherAxes" localSheetId="13">#REF!</definedName>
    <definedName name="FOtherAxes" localSheetId="10">#REF!</definedName>
    <definedName name="FOtherAxes" localSheetId="11">#REF!</definedName>
    <definedName name="FOtherAxes" localSheetId="8">#REF!</definedName>
    <definedName name="FOtherAxes" localSheetId="9">#REF!</definedName>
    <definedName name="FOtherAxes" localSheetId="7">#REF!</definedName>
    <definedName name="FOtherAxes" localSheetId="4">#REF!</definedName>
    <definedName name="FOtherAxes" localSheetId="6">#REF!</definedName>
    <definedName name="FOtherAxes">#REF!</definedName>
    <definedName name="FReportArea" localSheetId="13">#REF!</definedName>
    <definedName name="FReportArea" localSheetId="10">#REF!</definedName>
    <definedName name="FReportArea" localSheetId="11">#REF!</definedName>
    <definedName name="FReportArea" localSheetId="8">#REF!</definedName>
    <definedName name="FReportArea" localSheetId="9">#REF!</definedName>
    <definedName name="FReportArea" localSheetId="7">#REF!</definedName>
    <definedName name="FReportArea" localSheetId="4">#REF!</definedName>
    <definedName name="FReportArea" localSheetId="6">#REF!</definedName>
    <definedName name="FReportArea">#REF!</definedName>
    <definedName name="FReportBody" localSheetId="13">#REF!</definedName>
    <definedName name="FReportBody" localSheetId="10">#REF!</definedName>
    <definedName name="FReportBody" localSheetId="11">#REF!</definedName>
    <definedName name="FReportBody" localSheetId="8">#REF!</definedName>
    <definedName name="FReportBody" localSheetId="9">#REF!</definedName>
    <definedName name="FReportBody" localSheetId="7">#REF!</definedName>
    <definedName name="FReportBody" localSheetId="4">#REF!</definedName>
    <definedName name="FReportBody" localSheetId="6">#REF!</definedName>
    <definedName name="FReportBody">#REF!</definedName>
    <definedName name="FReportTitle" localSheetId="13">#REF!</definedName>
    <definedName name="FReportTitle" localSheetId="10">#REF!</definedName>
    <definedName name="FReportTitle" localSheetId="11">#REF!</definedName>
    <definedName name="FReportTitle" localSheetId="8">#REF!</definedName>
    <definedName name="FReportTitle" localSheetId="9">#REF!</definedName>
    <definedName name="FReportTitle" localSheetId="7">#REF!</definedName>
    <definedName name="FReportTitle" localSheetId="4">#REF!</definedName>
    <definedName name="FReportTitle" localSheetId="6">#REF!</definedName>
    <definedName name="FReportTitle">#REF!</definedName>
    <definedName name="FUTUREINC" localSheetId="13">#REF!</definedName>
    <definedName name="FUTUREINC" localSheetId="10">#REF!</definedName>
    <definedName name="FUTUREINC" localSheetId="11">#REF!</definedName>
    <definedName name="FUTUREINC" localSheetId="8">#REF!</definedName>
    <definedName name="FUTUREINC" localSheetId="9">#REF!</definedName>
    <definedName name="FUTUREINC" localSheetId="7">#REF!</definedName>
    <definedName name="FUTUREINC" localSheetId="4">#REF!</definedName>
    <definedName name="FUTUREINC" localSheetId="6">#REF!</definedName>
    <definedName name="FUTUREINC">#REF!</definedName>
    <definedName name="FVerticalAxis" localSheetId="13">#REF!</definedName>
    <definedName name="FVerticalAxis" localSheetId="10">#REF!</definedName>
    <definedName name="FVerticalAxis" localSheetId="11">#REF!</definedName>
    <definedName name="FVerticalAxis" localSheetId="8">#REF!</definedName>
    <definedName name="FVerticalAxis" localSheetId="9">#REF!</definedName>
    <definedName name="FVerticalAxis" localSheetId="7">#REF!</definedName>
    <definedName name="FVerticalAxis" localSheetId="4">#REF!</definedName>
    <definedName name="FVerticalAxis" localSheetId="6">#REF!</definedName>
    <definedName name="FVerticalAxis">#REF!</definedName>
    <definedName name="GAAPRECNOTE" localSheetId="13">#REF!</definedName>
    <definedName name="GAAPRECNOTE" localSheetId="10">#REF!</definedName>
    <definedName name="GAAPRECNOTE" localSheetId="11">#REF!</definedName>
    <definedName name="GAAPRECNOTE" localSheetId="8">#REF!</definedName>
    <definedName name="GAAPRECNOTE" localSheetId="9">#REF!</definedName>
    <definedName name="GAAPRECNOTE" localSheetId="7">#REF!</definedName>
    <definedName name="GAAPRECNOTE" localSheetId="4">#REF!</definedName>
    <definedName name="GAAPRECNOTE" localSheetId="6">#REF!</definedName>
    <definedName name="GAAPRECNOTE">#REF!</definedName>
    <definedName name="GAAPTXREC" localSheetId="13">#REF!</definedName>
    <definedName name="GAAPTXREC" localSheetId="10">#REF!</definedName>
    <definedName name="GAAPTXREC" localSheetId="11">#REF!</definedName>
    <definedName name="GAAPTXREC" localSheetId="8">#REF!</definedName>
    <definedName name="GAAPTXREC" localSheetId="9">#REF!</definedName>
    <definedName name="GAAPTXREC" localSheetId="7">#REF!</definedName>
    <definedName name="GAAPTXREC" localSheetId="4">#REF!</definedName>
    <definedName name="GAAPTXREC" localSheetId="6">#REF!</definedName>
    <definedName name="GAAPTXREC">#REF!</definedName>
    <definedName name="GRPBSBK" localSheetId="13">#REF!</definedName>
    <definedName name="GRPBSBK" localSheetId="10">#REF!</definedName>
    <definedName name="GRPBSBK" localSheetId="11">#REF!</definedName>
    <definedName name="GRPBSBK" localSheetId="8">#REF!</definedName>
    <definedName name="GRPBSBK" localSheetId="9">#REF!</definedName>
    <definedName name="GRPBSBK" localSheetId="7">#REF!</definedName>
    <definedName name="GRPBSBK" localSheetId="4">#REF!</definedName>
    <definedName name="GRPBSBK" localSheetId="6">#REF!</definedName>
    <definedName name="GRPBSBK">#REF!</definedName>
    <definedName name="GRPISBK" localSheetId="13">#REF!</definedName>
    <definedName name="GRPISBK" localSheetId="10">#REF!</definedName>
    <definedName name="GRPISBK" localSheetId="11">#REF!</definedName>
    <definedName name="GRPISBK" localSheetId="8">#REF!</definedName>
    <definedName name="GRPISBK" localSheetId="9">#REF!</definedName>
    <definedName name="GRPISBK" localSheetId="7">#REF!</definedName>
    <definedName name="GRPISBK" localSheetId="4">#REF!</definedName>
    <definedName name="GRPISBK" localSheetId="6">#REF!</definedName>
    <definedName name="GRPISBK">#REF!</definedName>
    <definedName name="H" localSheetId="13">#REF!</definedName>
    <definedName name="H" localSheetId="10">#REF!</definedName>
    <definedName name="H" localSheetId="11">#REF!</definedName>
    <definedName name="H" localSheetId="8">#REF!</definedName>
    <definedName name="H" localSheetId="9">#REF!</definedName>
    <definedName name="H" localSheetId="7">#REF!</definedName>
    <definedName name="H" localSheetId="4">#REF!</definedName>
    <definedName name="H" localSheetId="6">#REF!</definedName>
    <definedName name="H">#REF!</definedName>
    <definedName name="INV" localSheetId="13">#REF!</definedName>
    <definedName name="INV" localSheetId="10">#REF!</definedName>
    <definedName name="INV" localSheetId="11">#REF!</definedName>
    <definedName name="INV" localSheetId="8">#REF!</definedName>
    <definedName name="INV" localSheetId="9">#REF!</definedName>
    <definedName name="INV" localSheetId="7">#REF!</definedName>
    <definedName name="INV" localSheetId="4">#REF!</definedName>
    <definedName name="INV" localSheetId="6">#REF!</definedName>
    <definedName name="INV">#REF!</definedName>
    <definedName name="MACROS" localSheetId="13">#REF!</definedName>
    <definedName name="MACROS" localSheetId="10">#REF!</definedName>
    <definedName name="MACROS" localSheetId="11">#REF!</definedName>
    <definedName name="MACROS" localSheetId="8">#REF!</definedName>
    <definedName name="MACROS" localSheetId="9">#REF!</definedName>
    <definedName name="MACROS" localSheetId="7">#REF!</definedName>
    <definedName name="MACROS" localSheetId="4">#REF!</definedName>
    <definedName name="MACROS" localSheetId="6">#REF!</definedName>
    <definedName name="MACROS">#REF!</definedName>
    <definedName name="MTC" localSheetId="13">#REF!</definedName>
    <definedName name="MTC" localSheetId="10">#REF!</definedName>
    <definedName name="MTC" localSheetId="11">#REF!</definedName>
    <definedName name="MTC" localSheetId="8">#REF!</definedName>
    <definedName name="MTC" localSheetId="9">#REF!</definedName>
    <definedName name="MTC" localSheetId="7">#REF!</definedName>
    <definedName name="MTC" localSheetId="4">#REF!</definedName>
    <definedName name="MTC" localSheetId="6">#REF!</definedName>
    <definedName name="MTC">#REF!</definedName>
    <definedName name="nextcell" localSheetId="13">#REF!</definedName>
    <definedName name="nextcell" localSheetId="10">#REF!</definedName>
    <definedName name="nextcell" localSheetId="11">#REF!</definedName>
    <definedName name="nextcell" localSheetId="8">#REF!</definedName>
    <definedName name="nextcell" localSheetId="9">#REF!</definedName>
    <definedName name="nextcell" localSheetId="7">#REF!</definedName>
    <definedName name="nextcell" localSheetId="4">#REF!</definedName>
    <definedName name="nextcell" localSheetId="6">#REF!</definedName>
    <definedName name="nextcell">#REF!</definedName>
    <definedName name="OTHERREC" localSheetId="13">#REF!</definedName>
    <definedName name="OTHERREC" localSheetId="10">#REF!</definedName>
    <definedName name="OTHERREC" localSheetId="11">#REF!</definedName>
    <definedName name="OTHERREC" localSheetId="8">#REF!</definedName>
    <definedName name="OTHERREC" localSheetId="9">#REF!</definedName>
    <definedName name="OTHERREC" localSheetId="7">#REF!</definedName>
    <definedName name="OTHERREC" localSheetId="4">#REF!</definedName>
    <definedName name="OTHERREC" localSheetId="6">#REF!</definedName>
    <definedName name="OTHERREC">#REF!</definedName>
    <definedName name="PARENT" localSheetId="13">#REF!</definedName>
    <definedName name="PARENT" localSheetId="10">#REF!</definedName>
    <definedName name="PARENT" localSheetId="11">#REF!</definedName>
    <definedName name="PARENT" localSheetId="8">#REF!</definedName>
    <definedName name="PARENT" localSheetId="9">#REF!</definedName>
    <definedName name="PARENT" localSheetId="7">#REF!</definedName>
    <definedName name="PARENT" localSheetId="4">#REF!</definedName>
    <definedName name="PARENT" localSheetId="6">#REF!</definedName>
    <definedName name="PARENT">#REF!</definedName>
    <definedName name="PARENTCF" localSheetId="13">#REF!</definedName>
    <definedName name="PARENTCF" localSheetId="10">#REF!</definedName>
    <definedName name="PARENTCF" localSheetId="11">#REF!</definedName>
    <definedName name="PARENTCF" localSheetId="8">#REF!</definedName>
    <definedName name="PARENTCF" localSheetId="9">#REF!</definedName>
    <definedName name="PARENTCF" localSheetId="7">#REF!</definedName>
    <definedName name="PARENTCF" localSheetId="4">#REF!</definedName>
    <definedName name="PARENTCF" localSheetId="6">#REF!</definedName>
    <definedName name="PARENTCF">#REF!</definedName>
    <definedName name="PARENTIS" localSheetId="13">#REF!</definedName>
    <definedName name="PARENTIS" localSheetId="10">#REF!</definedName>
    <definedName name="PARENTIS" localSheetId="11">#REF!</definedName>
    <definedName name="PARENTIS" localSheetId="8">#REF!</definedName>
    <definedName name="PARENTIS" localSheetId="9">#REF!</definedName>
    <definedName name="PARENTIS" localSheetId="7">#REF!</definedName>
    <definedName name="PARENTIS" localSheetId="4">#REF!</definedName>
    <definedName name="PARENTIS" localSheetId="6">#REF!</definedName>
    <definedName name="PARENTIS">#REF!</definedName>
    <definedName name="_xlnm.Print_Area" localSheetId="3">BS!$A$1:$F$50</definedName>
    <definedName name="_xlnm.Print_Area" localSheetId="13">'Cash Inv'!$A$1:$I$38</definedName>
    <definedName name="_xlnm.Print_Area" localSheetId="2">'IS YTD'!$A$1:$K$60</definedName>
    <definedName name="_xlnm.Print_Area" localSheetId="12">'Loss Reserves'!$A$1:$I$40</definedName>
    <definedName name="_xlnm.Print_Area" localSheetId="14">MBS!$A$1:$I$45</definedName>
    <definedName name="_xlnm.Print_Area" localSheetId="10">'Net loss Incurred QTD'!$A$1:$H$36</definedName>
    <definedName name="_xlnm.Print_Area" localSheetId="11">'Net loss Incurred YTD'!$A$1:$G$36</definedName>
    <definedName name="_xlnm.Print_Area" localSheetId="8">'Reportable Segment Results QTD'!$A$1:$M$49</definedName>
    <definedName name="_xlnm.Print_Area" localSheetId="9">'Reportable Segment Results YTD'!$A$1:$M$49</definedName>
    <definedName name="_xlnm.Print_Area" localSheetId="5">'Segment Prior QTD'!$A$1:$K$37</definedName>
    <definedName name="_xlnm.Print_Area" localSheetId="7">'Segment Prior YTD'!$A$1:$K$37</definedName>
    <definedName name="_xlnm.Print_Area" localSheetId="4">'Segment QTD'!$A$1:$K$37</definedName>
    <definedName name="_xlnm.Print_Area" localSheetId="6">'Segment YTD'!$A$1:$K$37</definedName>
    <definedName name="_xlnm.Print_Titles" localSheetId="1">'INPUT CHECK SHEET'!$3:$3</definedName>
    <definedName name="PROBS" localSheetId="3">#REF!</definedName>
    <definedName name="PROBS" localSheetId="13">#REF!</definedName>
    <definedName name="PROBS" localSheetId="10">#REF!</definedName>
    <definedName name="PROBS" localSheetId="11">#REF!</definedName>
    <definedName name="PROBS" localSheetId="8">#REF!</definedName>
    <definedName name="PROBS" localSheetId="9">#REF!</definedName>
    <definedName name="PROBS" localSheetId="5">#REF!</definedName>
    <definedName name="PROBS" localSheetId="7">#REF!</definedName>
    <definedName name="PROBS" localSheetId="4">#REF!</definedName>
    <definedName name="PROBS" localSheetId="6">#REF!</definedName>
    <definedName name="PROBS">#REF!</definedName>
    <definedName name="QTRLY" localSheetId="13">#REF!</definedName>
    <definedName name="QTRLY" localSheetId="10">#REF!</definedName>
    <definedName name="QTRLY" localSheetId="11">#REF!</definedName>
    <definedName name="QTRLY" localSheetId="8">#REF!</definedName>
    <definedName name="QTRLY" localSheetId="9">#REF!</definedName>
    <definedName name="QTRLY" localSheetId="5">#REF!</definedName>
    <definedName name="QTRLY" localSheetId="7">#REF!</definedName>
    <definedName name="QTRLY" localSheetId="4">#REF!</definedName>
    <definedName name="QTRLY" localSheetId="6">#REF!</definedName>
    <definedName name="QTRLY">#REF!</definedName>
    <definedName name="RE" localSheetId="13">#REF!</definedName>
    <definedName name="RE" localSheetId="10">#REF!</definedName>
    <definedName name="RE" localSheetId="11">#REF!</definedName>
    <definedName name="RE" localSheetId="8">#REF!</definedName>
    <definedName name="RE" localSheetId="9">#REF!</definedName>
    <definedName name="RE" localSheetId="5">#REF!</definedName>
    <definedName name="RE" localSheetId="7">#REF!</definedName>
    <definedName name="RE" localSheetId="4">#REF!</definedName>
    <definedName name="RE" localSheetId="6">#REF!</definedName>
    <definedName name="RE">#REF!</definedName>
    <definedName name="sensitivty" localSheetId="11">#REF!</definedName>
    <definedName name="sensitivty" localSheetId="9">#REF!</definedName>
    <definedName name="sensitivty" localSheetId="7">#REF!</definedName>
    <definedName name="sensitivty" localSheetId="6">#REF!</definedName>
    <definedName name="sensitivty">#REF!</definedName>
    <definedName name="SharesOutstanding" localSheetId="11">#REF!</definedName>
    <definedName name="SharesOutstanding" localSheetId="9">#REF!</definedName>
    <definedName name="SharesOutstanding" localSheetId="7">#REF!</definedName>
    <definedName name="SharesOutstanding" localSheetId="6">#REF!</definedName>
    <definedName name="SharesOutstanding">#REF!</definedName>
    <definedName name="SPWS_WBID">"789C51A4-82DC-40C7-8FBF-8D722C8F2313"</definedName>
    <definedName name="SS26CGIC" localSheetId="13">#REF!</definedName>
    <definedName name="SS26CGIC" localSheetId="10">#REF!</definedName>
    <definedName name="SS26CGIC" localSheetId="11">#REF!</definedName>
    <definedName name="SS26CGIC" localSheetId="8">#REF!</definedName>
    <definedName name="SS26CGIC" localSheetId="9">#REF!</definedName>
    <definedName name="SS26CGIC" localSheetId="7">#REF!</definedName>
    <definedName name="SS26CGIC" localSheetId="4">#REF!</definedName>
    <definedName name="SS26CGIC" localSheetId="6">#REF!</definedName>
    <definedName name="SS26CGIC">#REF!</definedName>
    <definedName name="SS26SRTY" localSheetId="13">#REF!</definedName>
    <definedName name="SS26SRTY" localSheetId="10">#REF!</definedName>
    <definedName name="SS26SRTY" localSheetId="11">#REF!</definedName>
    <definedName name="SS26SRTY" localSheetId="8">#REF!</definedName>
    <definedName name="SS26SRTY" localSheetId="9">#REF!</definedName>
    <definedName name="SS26SRTY" localSheetId="7">#REF!</definedName>
    <definedName name="SS26SRTY" localSheetId="4">#REF!</definedName>
    <definedName name="SS26SRTY" localSheetId="6">#REF!</definedName>
    <definedName name="SS26SRTY">#REF!</definedName>
    <definedName name="STATBS" localSheetId="13">#REF!</definedName>
    <definedName name="STATBS" localSheetId="10">#REF!</definedName>
    <definedName name="STATBS" localSheetId="11">#REF!</definedName>
    <definedName name="STATBS" localSheetId="8">#REF!</definedName>
    <definedName name="STATBS" localSheetId="9">#REF!</definedName>
    <definedName name="STATBS" localSheetId="7">#REF!</definedName>
    <definedName name="STATBS" localSheetId="4">#REF!</definedName>
    <definedName name="STATBS" localSheetId="6">#REF!</definedName>
    <definedName name="STATBS">#REF!</definedName>
    <definedName name="STATCF" localSheetId="13">#REF!</definedName>
    <definedName name="STATCF" localSheetId="10">#REF!</definedName>
    <definedName name="STATCF" localSheetId="11">#REF!</definedName>
    <definedName name="STATCF" localSheetId="8">#REF!</definedName>
    <definedName name="STATCF" localSheetId="9">#REF!</definedName>
    <definedName name="STATCF" localSheetId="7">#REF!</definedName>
    <definedName name="STATCF" localSheetId="4">#REF!</definedName>
    <definedName name="STATCF" localSheetId="6">#REF!</definedName>
    <definedName name="STATCF">#REF!</definedName>
    <definedName name="State_Breakdown" localSheetId="11">'[1]Regional Structure'!#REF!</definedName>
    <definedName name="State_Breakdown" localSheetId="8">'[1]Regional Structure'!#REF!</definedName>
    <definedName name="State_Breakdown" localSheetId="9">'[1]Regional Structure'!#REF!</definedName>
    <definedName name="State_Breakdown" localSheetId="7">'[1]Regional Structure'!#REF!</definedName>
    <definedName name="State_Breakdown" localSheetId="6">'[1]Regional Structure'!#REF!</definedName>
    <definedName name="State_Breakdown">'[1]Regional Structure'!#REF!</definedName>
    <definedName name="STATIS" localSheetId="13">#REF!</definedName>
    <definedName name="STATIS" localSheetId="10">#REF!</definedName>
    <definedName name="STATIS" localSheetId="11">#REF!</definedName>
    <definedName name="STATIS" localSheetId="8">#REF!</definedName>
    <definedName name="STATIS" localSheetId="9">#REF!</definedName>
    <definedName name="STATIS" localSheetId="7">#REF!</definedName>
    <definedName name="STATIS" localSheetId="4">#REF!</definedName>
    <definedName name="STATIS" localSheetId="6">#REF!</definedName>
    <definedName name="STATIS">#REF!</definedName>
    <definedName name="SUB" localSheetId="13">#REF!</definedName>
    <definedName name="SUB" localSheetId="10">#REF!</definedName>
    <definedName name="SUB" localSheetId="11">#REF!</definedName>
    <definedName name="SUB" localSheetId="8">#REF!</definedName>
    <definedName name="SUB" localSheetId="9">#REF!</definedName>
    <definedName name="SUB" localSheetId="7">#REF!</definedName>
    <definedName name="SUB" localSheetId="4">#REF!</definedName>
    <definedName name="SUB" localSheetId="6">#REF!</definedName>
    <definedName name="SUB">#REF!</definedName>
    <definedName name="SURPLUS" localSheetId="13">#REF!</definedName>
    <definedName name="SURPLUS" localSheetId="10">#REF!</definedName>
    <definedName name="SURPLUS" localSheetId="11">#REF!</definedName>
    <definedName name="SURPLUS" localSheetId="8">#REF!</definedName>
    <definedName name="SURPLUS" localSheetId="9">#REF!</definedName>
    <definedName name="SURPLUS" localSheetId="7">#REF!</definedName>
    <definedName name="SURPLUS" localSheetId="4">#REF!</definedName>
    <definedName name="SURPLUS" localSheetId="6">#REF!</definedName>
    <definedName name="SURPLUS">#REF!</definedName>
    <definedName name="TAX" localSheetId="13">#REF!</definedName>
    <definedName name="TAX" localSheetId="10">#REF!</definedName>
    <definedName name="TAX" localSheetId="11">#REF!</definedName>
    <definedName name="TAX" localSheetId="8">#REF!</definedName>
    <definedName name="TAX" localSheetId="9">#REF!</definedName>
    <definedName name="TAX" localSheetId="7">#REF!</definedName>
    <definedName name="TAX" localSheetId="4">#REF!</definedName>
    <definedName name="TAX" localSheetId="6">#REF!</definedName>
    <definedName name="TAX">#REF!</definedName>
    <definedName name="TaxRate" localSheetId="11">#REF!</definedName>
    <definedName name="TaxRate" localSheetId="9">#REF!</definedName>
    <definedName name="TaxRate" localSheetId="7">#REF!</definedName>
    <definedName name="TaxRate" localSheetId="6">#REF!</definedName>
    <definedName name="TaxRate">#REF!</definedName>
    <definedName name="tiv_percent_canada" localSheetId="11">'[1]Regional Structure'!#REF!</definedName>
    <definedName name="tiv_percent_canada" localSheetId="8">'[1]Regional Structure'!#REF!</definedName>
    <definedName name="tiv_percent_canada" localSheetId="9">'[1]Regional Structure'!#REF!</definedName>
    <definedName name="tiv_percent_canada" localSheetId="7">'[1]Regional Structure'!#REF!</definedName>
    <definedName name="tiv_percent_canada" localSheetId="6">'[1]Regional Structure'!#REF!</definedName>
    <definedName name="tiv_percent_canada">'[1]Regional Structure'!#REF!</definedName>
    <definedName name="tiv_percent_us" localSheetId="11">'[1]Regional Structure'!#REF!</definedName>
    <definedName name="tiv_percent_us" localSheetId="8">'[1]Regional Structure'!#REF!</definedName>
    <definedName name="tiv_percent_us" localSheetId="9">'[1]Regional Structure'!#REF!</definedName>
    <definedName name="tiv_percent_us" localSheetId="7">'[1]Regional Structure'!#REF!</definedName>
    <definedName name="tiv_percent_us" localSheetId="6">'[1]Regional Structure'!#REF!</definedName>
    <definedName name="tiv_percent_us">'[1]Regional Structure'!#REF!</definedName>
    <definedName name="tiv_total" localSheetId="11">'[1]Regional Structure'!#REF!</definedName>
    <definedName name="tiv_total" localSheetId="8">'[1]Regional Structure'!#REF!</definedName>
    <definedName name="tiv_total" localSheetId="9">'[1]Regional Structure'!#REF!</definedName>
    <definedName name="tiv_total" localSheetId="7">'[1]Regional Structure'!#REF!</definedName>
    <definedName name="tiv_total" localSheetId="6">'[1]Regional Structure'!#REF!</definedName>
    <definedName name="tiv_total">'[1]Regional Structure'!#REF!</definedName>
    <definedName name="topcell" localSheetId="13">#REF!</definedName>
    <definedName name="topcell" localSheetId="10">#REF!</definedName>
    <definedName name="topcell" localSheetId="11">#REF!</definedName>
    <definedName name="topcell" localSheetId="8">#REF!</definedName>
    <definedName name="topcell" localSheetId="9">#REF!</definedName>
    <definedName name="topcell" localSheetId="7">#REF!</definedName>
    <definedName name="topcell" localSheetId="4">#REF!</definedName>
    <definedName name="topcell" localSheetId="6">#REF!</definedName>
    <definedName name="topcell">#REF!</definedName>
    <definedName name="TRUE_UP" localSheetId="13">#REF!</definedName>
    <definedName name="TRUE_UP" localSheetId="10">#REF!</definedName>
    <definedName name="TRUE_UP" localSheetId="11">#REF!</definedName>
    <definedName name="TRUE_UP" localSheetId="8">#REF!</definedName>
    <definedName name="TRUE_UP" localSheetId="9">#REF!</definedName>
    <definedName name="TRUE_UP" localSheetId="7">#REF!</definedName>
    <definedName name="TRUE_UP" localSheetId="4">#REF!</definedName>
    <definedName name="TRUE_UP" localSheetId="6">#REF!</definedName>
    <definedName name="TRUE_UP">#REF!</definedName>
    <definedName name="TXCALC" localSheetId="13">#REF!</definedName>
    <definedName name="TXCALC" localSheetId="10">#REF!</definedName>
    <definedName name="TXCALC" localSheetId="11">#REF!</definedName>
    <definedName name="TXCALC" localSheetId="8">#REF!</definedName>
    <definedName name="TXCALC" localSheetId="9">#REF!</definedName>
    <definedName name="TXCALC" localSheetId="7">#REF!</definedName>
    <definedName name="TXCALC" localSheetId="4">#REF!</definedName>
    <definedName name="TXCALC" localSheetId="6">#REF!</definedName>
    <definedName name="TXCALC">#REF!</definedName>
    <definedName name="USIIBRNCH" localSheetId="13">#REF!</definedName>
    <definedName name="USIIBRNCH" localSheetId="10">#REF!</definedName>
    <definedName name="USIIBRNCH" localSheetId="11">#REF!</definedName>
    <definedName name="USIIBRNCH" localSheetId="8">#REF!</definedName>
    <definedName name="USIIBRNCH" localSheetId="9">#REF!</definedName>
    <definedName name="USIIBRNCH" localSheetId="7">#REF!</definedName>
    <definedName name="USIIBRNCH" localSheetId="4">#REF!</definedName>
    <definedName name="USIIBRNCH" localSheetId="6">#REF!</definedName>
    <definedName name="USIIBRNCH">#REF!</definedName>
    <definedName name="USIIDTX" localSheetId="13">#REF!</definedName>
    <definedName name="USIIDTX" localSheetId="10">#REF!</definedName>
    <definedName name="USIIDTX" localSheetId="11">#REF!</definedName>
    <definedName name="USIIDTX" localSheetId="8">#REF!</definedName>
    <definedName name="USIIDTX" localSheetId="9">#REF!</definedName>
    <definedName name="USIIDTX" localSheetId="7">#REF!</definedName>
    <definedName name="USIIDTX" localSheetId="4">#REF!</definedName>
    <definedName name="USIIDTX" localSheetId="6">#REF!</definedName>
    <definedName name="USIIDTX">#REF!</definedName>
  </definedNames>
  <calcPr calcId="145621"/>
</workbook>
</file>

<file path=xl/calcChain.xml><?xml version="1.0" encoding="utf-8"?>
<calcChain xmlns="http://schemas.openxmlformats.org/spreadsheetml/2006/main">
  <c r="B44" i="33" l="1"/>
  <c r="B40" i="33"/>
  <c r="B53" i="33"/>
  <c r="B48" i="33"/>
  <c r="B56" i="33"/>
  <c r="B59" i="33"/>
  <c r="B52" i="33"/>
  <c r="B58" i="33"/>
  <c r="B55" i="33"/>
  <c r="B7" i="33"/>
  <c r="B39" i="33"/>
  <c r="B29" i="33"/>
  <c r="B28" i="33"/>
  <c r="B30" i="33"/>
  <c r="B6" i="33"/>
  <c r="B35" i="33"/>
  <c r="B23" i="33"/>
  <c r="B43" i="33"/>
  <c r="B34" i="33"/>
  <c r="B22" i="33"/>
  <c r="B24" i="33"/>
  <c r="B47" i="33"/>
  <c r="E21" i="19" l="1"/>
  <c r="G21" i="19"/>
  <c r="C33" i="19"/>
  <c r="C21" i="19"/>
  <c r="I21" i="19"/>
  <c r="I33" i="19"/>
  <c r="E33" i="19"/>
  <c r="G33" i="19"/>
  <c r="B17" i="33" l="1"/>
  <c r="B18" i="33"/>
  <c r="B8" i="33" l="1"/>
</calcChain>
</file>

<file path=xl/sharedStrings.xml><?xml version="1.0" encoding="utf-8"?>
<sst xmlns="http://schemas.openxmlformats.org/spreadsheetml/2006/main" count="681" uniqueCount="248">
  <si>
    <t>Total</t>
  </si>
  <si>
    <t>Revenues:</t>
  </si>
  <si>
    <t>Total revenues</t>
  </si>
  <si>
    <t>Net losses and loss adjustment expenses</t>
  </si>
  <si>
    <t>Other operating expenses</t>
  </si>
  <si>
    <t>Interest expense</t>
  </si>
  <si>
    <t>Commission expense ratio</t>
  </si>
  <si>
    <t>Combined ratio</t>
  </si>
  <si>
    <t>Combined Ratio</t>
  </si>
  <si>
    <t>Marine</t>
  </si>
  <si>
    <t>Professional Liability</t>
  </si>
  <si>
    <t>THE NAVIGATORS GROUP, INC. AND SUBSIDIARIES</t>
  </si>
  <si>
    <t>December 31,</t>
  </si>
  <si>
    <t>ASSETS</t>
  </si>
  <si>
    <t>Investments and cash:</t>
  </si>
  <si>
    <t>Fixed maturities, available-for-sale, at fair value</t>
  </si>
  <si>
    <t>Total investments and cash</t>
  </si>
  <si>
    <t>Prepaid reinsurance premiums</t>
  </si>
  <si>
    <t>Deferred policy acquisition costs</t>
  </si>
  <si>
    <t>Accrued investment income</t>
  </si>
  <si>
    <t>Total assets</t>
  </si>
  <si>
    <t>LIABILITIES AND STOCKHOLDERS' EQUITY</t>
  </si>
  <si>
    <t>Liabilities:</t>
  </si>
  <si>
    <t>Reserves for losses and loss adjustment expenses</t>
  </si>
  <si>
    <t>Reinsurance balances payable</t>
  </si>
  <si>
    <t>Total liabilities</t>
  </si>
  <si>
    <t>Stockholders' equity:</t>
  </si>
  <si>
    <t>Preferred stock, $.10 par value, authorized 1,000,000 shares, none issued</t>
  </si>
  <si>
    <t>Additional paid-in capital</t>
  </si>
  <si>
    <t>Retained earnings</t>
  </si>
  <si>
    <t>Total stockholders' equity</t>
  </si>
  <si>
    <t>Total liabilities and stockholders' equity</t>
  </si>
  <si>
    <t>Financial Highlights</t>
  </si>
  <si>
    <t xml:space="preserve"> </t>
  </si>
  <si>
    <t>Change</t>
  </si>
  <si>
    <t>Per Share Data</t>
  </si>
  <si>
    <t>Basic</t>
  </si>
  <si>
    <t>Diluted</t>
  </si>
  <si>
    <t>Underwriting Ratios</t>
  </si>
  <si>
    <t>Loss Ratio</t>
  </si>
  <si>
    <t>Expense Ratio</t>
  </si>
  <si>
    <t>Balance Sheet Data</t>
  </si>
  <si>
    <t>Stockholders' equity</t>
  </si>
  <si>
    <t>Book value per share</t>
  </si>
  <si>
    <t>Accounts payable and other liabilities</t>
  </si>
  <si>
    <t xml:space="preserve">       Marine</t>
  </si>
  <si>
    <t xml:space="preserve">       Professional Liability</t>
  </si>
  <si>
    <t>Net income per common share:</t>
  </si>
  <si>
    <t>Income before income taxes</t>
  </si>
  <si>
    <t>Other income (expense)</t>
  </si>
  <si>
    <t>Goodwill and other intangible assets</t>
  </si>
  <si>
    <t>Three Months Ended</t>
  </si>
  <si>
    <t xml:space="preserve">       Loss and LAE payments</t>
  </si>
  <si>
    <t xml:space="preserve">       Change in reserves</t>
  </si>
  <si>
    <t xml:space="preserve">       Net incurred loss and LAE</t>
  </si>
  <si>
    <t>Net Loss Data</t>
  </si>
  <si>
    <t>Amounts</t>
  </si>
  <si>
    <t>Net Incurred Loss Activity</t>
  </si>
  <si>
    <t>Senior notes</t>
  </si>
  <si>
    <t xml:space="preserve">       Total</t>
  </si>
  <si>
    <t>Loss Ratio Impact</t>
  </si>
  <si>
    <t>Impact of Prior Years Reserves</t>
  </si>
  <si>
    <t>Favorable / (Unfavorable) Development</t>
  </si>
  <si>
    <t xml:space="preserve">Segment Information </t>
  </si>
  <si>
    <t>Amortized</t>
  </si>
  <si>
    <t>Value</t>
  </si>
  <si>
    <t>Gains</t>
  </si>
  <si>
    <t>(Losses)</t>
  </si>
  <si>
    <t>Investment Data</t>
  </si>
  <si>
    <t>IBNR</t>
  </si>
  <si>
    <t xml:space="preserve">       Total Net Loss Reserves</t>
  </si>
  <si>
    <t>Case</t>
  </si>
  <si>
    <t>Reserves</t>
  </si>
  <si>
    <t>Net income (loss)</t>
  </si>
  <si>
    <t xml:space="preserve">Fair </t>
  </si>
  <si>
    <t xml:space="preserve">Unrealized </t>
  </si>
  <si>
    <t xml:space="preserve">Cost </t>
  </si>
  <si>
    <t>FNMA</t>
  </si>
  <si>
    <t>FHLMC</t>
  </si>
  <si>
    <t>Prime</t>
  </si>
  <si>
    <t>Alt-A</t>
  </si>
  <si>
    <t>Subprime</t>
  </si>
  <si>
    <t>GNMA</t>
  </si>
  <si>
    <t xml:space="preserve">Prime </t>
  </si>
  <si>
    <t>Asset-backed securities:</t>
  </si>
  <si>
    <t xml:space="preserve">       Property Casualty</t>
  </si>
  <si>
    <t>($ in thousands)</t>
  </si>
  <si>
    <t>Gross</t>
  </si>
  <si>
    <t>Cost or</t>
  </si>
  <si>
    <t>Premiums receivable</t>
  </si>
  <si>
    <t>Reinsurance recoverable on paid losses</t>
  </si>
  <si>
    <t>Reinsurance recoverable on unpaid losses and loss adjustment expenses</t>
  </si>
  <si>
    <t>Deferred income tax, net</t>
  </si>
  <si>
    <t>(unaudited)</t>
  </si>
  <si>
    <t>Results of Operations</t>
  </si>
  <si>
    <t>Gross written premiums</t>
  </si>
  <si>
    <t>Net written premiums</t>
  </si>
  <si>
    <t>Net earned premiums</t>
  </si>
  <si>
    <t>Net realized gains (losses)</t>
  </si>
  <si>
    <t>Expenses:</t>
  </si>
  <si>
    <t>Commission expenses</t>
  </si>
  <si>
    <t>Total expenses</t>
  </si>
  <si>
    <t>Unearned premiums</t>
  </si>
  <si>
    <t>Fixed maturities:</t>
  </si>
  <si>
    <t>States, municipalities and political</t>
  </si>
  <si>
    <t xml:space="preserve">  subdivisions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</si>
  <si>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   Asset-backed securities…………………………………………………………………………………………………………..</t>
  </si>
  <si>
    <t xml:space="preserve">   Commercial mortgage-backed securities…………………………………………………………………</t>
  </si>
  <si>
    <t xml:space="preserve">     Subtotal………………………………………………</t>
  </si>
  <si>
    <t>Corporate bonds……………………………………………………………………………………………………………………………………………………………………………….</t>
  </si>
  <si>
    <t>Total fixed maturities …………………………………………………………………………………………………………………………………………………………………………………</t>
  </si>
  <si>
    <t>Short-term investments……………………………………………………………………………………………………………………………………………………………………….</t>
  </si>
  <si>
    <t>Total……………………………………………………………………………………………………………………………………………………………………………………….</t>
  </si>
  <si>
    <t xml:space="preserve">   Residential mortgage obligations…………………………………………..</t>
  </si>
  <si>
    <t>Fair</t>
  </si>
  <si>
    <t>Unrealized</t>
  </si>
  <si>
    <t>Cost</t>
  </si>
  <si>
    <t>($ in thousands, except share data)</t>
  </si>
  <si>
    <t xml:space="preserve">   Agency mortgage-backed securities……………………………………………………………………………………..</t>
  </si>
  <si>
    <t>Agency mortgage-backed securities:</t>
  </si>
  <si>
    <t>Residential mortgage obligations:</t>
  </si>
  <si>
    <t>Amount</t>
  </si>
  <si>
    <t>Updated?</t>
  </si>
  <si>
    <t>Category</t>
  </si>
  <si>
    <t>Yes</t>
  </si>
  <si>
    <t>Does Net Losses per B/S tie to Loss schedule?</t>
  </si>
  <si>
    <t>Does B/S Balance?</t>
  </si>
  <si>
    <t>Are OTTI numbers updated?</t>
  </si>
  <si>
    <t>Was the prior period YTD U/W worksheet and Segment worksheet</t>
  </si>
  <si>
    <t xml:space="preserve">   pulled into this file (hidden tabs)? This calculates the current</t>
  </si>
  <si>
    <t xml:space="preserve">  quarter figures for both sheets.</t>
  </si>
  <si>
    <t>Were the prior year redundancies/deficiencies updated?</t>
  </si>
  <si>
    <t>Source = Triangle w/b</t>
  </si>
  <si>
    <t>Source = 10Q tables</t>
  </si>
  <si>
    <t>Do YTD change in reserves per Loss schedule tie to U/W workbook?</t>
  </si>
  <si>
    <t xml:space="preserve">  Insurance Co.</t>
  </si>
  <si>
    <t/>
  </si>
  <si>
    <t xml:space="preserve">   Lloyd's</t>
  </si>
  <si>
    <t xml:space="preserve">  Lloyd's</t>
  </si>
  <si>
    <t xml:space="preserve">   U/W worksheet below?</t>
  </si>
  <si>
    <t xml:space="preserve">   Insurance Co.</t>
  </si>
  <si>
    <t>Do incurred losses in U/W workbook tie to segment YTD?</t>
  </si>
  <si>
    <t>Do U/W expenses in U/W workbook tie to segment YTD?</t>
  </si>
  <si>
    <t xml:space="preserve">Do incurred losses in U/W worksheet above tie to incurred in </t>
  </si>
  <si>
    <t>Does premiums in Premium sheet tie to segment YTD?</t>
  </si>
  <si>
    <t>Gross Written:</t>
  </si>
  <si>
    <t>Net Written:</t>
  </si>
  <si>
    <t>Net Earned:</t>
  </si>
  <si>
    <t>Do investment balances tie to B/S?</t>
  </si>
  <si>
    <t>Were investment inset (paranthetical) values updated?</t>
  </si>
  <si>
    <t>Were all equity insets (paranthetical) values updated?</t>
  </si>
  <si>
    <t xml:space="preserve">  Fixed Maturities - FV</t>
  </si>
  <si>
    <t xml:space="preserve">  Equities - FV</t>
  </si>
  <si>
    <t xml:space="preserve">  S/T Investments</t>
  </si>
  <si>
    <t xml:space="preserve">  Cash</t>
  </si>
  <si>
    <t>Does MBS schedule tie to investment summary?</t>
  </si>
  <si>
    <t>TIE OUT SHEET ONLY - NOT PART OF PACKAGE</t>
  </si>
  <si>
    <t>Accumulated other comprehensive income</t>
  </si>
  <si>
    <t xml:space="preserve">  Amount different</t>
  </si>
  <si>
    <t>(1) The Corporate segment includes intercompany eliminations.</t>
  </si>
  <si>
    <t xml:space="preserve">  Combined</t>
  </si>
  <si>
    <t xml:space="preserve">Do incurred losses in U/W worksheet above (QTD) tie to incurred in </t>
  </si>
  <si>
    <t xml:space="preserve"> (Qtr only) tie to loss ratio in Three Months section? </t>
  </si>
  <si>
    <t xml:space="preserve">Does the loss ratio in Net incurred Loss Activity in U/W workbood above </t>
  </si>
  <si>
    <t xml:space="preserve">Does the loss ratio in Net incurred Loss Activity in U/W workbook above </t>
  </si>
  <si>
    <t xml:space="preserve">tie to loss ratio in Nine Months section? </t>
  </si>
  <si>
    <t>Non-US RMBS</t>
  </si>
  <si>
    <t>Underwriting profit (loss)</t>
  </si>
  <si>
    <t>Net investment income</t>
  </si>
  <si>
    <t>Average common shares outstanding:</t>
  </si>
  <si>
    <t>Losses and loss adjustment expenses ratio</t>
  </si>
  <si>
    <t>Mortgage- and asset-backed securities:</t>
  </si>
  <si>
    <t>($ in thousands, except share and per share data)</t>
  </si>
  <si>
    <t>Cash</t>
  </si>
  <si>
    <t>Dec. 31,</t>
  </si>
  <si>
    <t>U.S.Treasury bonds, agency bonds</t>
  </si>
  <si>
    <t>and foreign government bonds……………………………………………………………………………………………………………………………………………………………………………</t>
  </si>
  <si>
    <t>Current income tax receivable, net</t>
  </si>
  <si>
    <t>Other assets</t>
  </si>
  <si>
    <t>2014</t>
  </si>
  <si>
    <t>Global Reinsurance</t>
  </si>
  <si>
    <t>Mar. 31,</t>
  </si>
  <si>
    <t>2015</t>
  </si>
  <si>
    <t>Reinsurance</t>
  </si>
  <si>
    <t>Insurance</t>
  </si>
  <si>
    <t>Global</t>
  </si>
  <si>
    <t>International</t>
  </si>
  <si>
    <t xml:space="preserve">U.S. </t>
  </si>
  <si>
    <t xml:space="preserve"> for 2015 and 17,792,846 shares for 2014</t>
  </si>
  <si>
    <t>Other underwriting income (expenses)</t>
  </si>
  <si>
    <t>Equity securities ……………………………………………………………………………………………………………………………………………………………………………</t>
  </si>
  <si>
    <t>Income tax (expense) benefit</t>
  </si>
  <si>
    <t>Ceded written premiums</t>
  </si>
  <si>
    <t>Alt-A and Subprime</t>
  </si>
  <si>
    <t>Income tax expense (benefit)</t>
  </si>
  <si>
    <t>U.S. Insurance</t>
  </si>
  <si>
    <t>% Change</t>
  </si>
  <si>
    <t>amounts in thousands</t>
  </si>
  <si>
    <t>P&amp;C</t>
  </si>
  <si>
    <t>Net losses and LAE</t>
  </si>
  <si>
    <t>Losses and LAE ratio</t>
  </si>
  <si>
    <r>
      <t xml:space="preserve">Other operating expense ratio </t>
    </r>
    <r>
      <rPr>
        <vertAlign val="superscript"/>
        <sz val="10"/>
        <rFont val="Times New Roman"/>
        <family val="1"/>
      </rPr>
      <t>(1)</t>
    </r>
  </si>
  <si>
    <t>NM - Percentage change not meaningful</t>
  </si>
  <si>
    <t>Int'l Insurance</t>
  </si>
  <si>
    <t>Reportable Segment Results</t>
  </si>
  <si>
    <r>
      <t xml:space="preserve">Corporate </t>
    </r>
    <r>
      <rPr>
        <b/>
        <vertAlign val="superscript"/>
        <sz val="10"/>
        <rFont val="Times New Roman"/>
        <family val="1"/>
      </rPr>
      <t>(1)</t>
    </r>
  </si>
  <si>
    <r>
      <t xml:space="preserve">Other operating expense ratio </t>
    </r>
    <r>
      <rPr>
        <vertAlign val="superscript"/>
        <sz val="10"/>
        <rFont val="Times New Roman"/>
        <family val="1"/>
      </rPr>
      <t>(2)</t>
    </r>
  </si>
  <si>
    <t>International Insurance:</t>
  </si>
  <si>
    <t xml:space="preserve">       Total International Insurance</t>
  </si>
  <si>
    <t>US Insurance:</t>
  </si>
  <si>
    <t>Global Reinsurance:</t>
  </si>
  <si>
    <t>US Insurance</t>
  </si>
  <si>
    <t>International Insurance</t>
  </si>
  <si>
    <t xml:space="preserve">       Total US Insurance</t>
  </si>
  <si>
    <t>Treasury stock, at cost (3,511,380 shares for 2015 and 2014)</t>
  </si>
  <si>
    <t>(1) The Other operating expense ratio includes Other income (expense).</t>
  </si>
  <si>
    <t>June 30,</t>
  </si>
  <si>
    <t>Six Months Ended</t>
  </si>
  <si>
    <t>Jun. 30,</t>
  </si>
  <si>
    <t>Common stock, $.10 par value, authorized 50,000,000 shares, issued 17,908,734 shares</t>
  </si>
  <si>
    <t xml:space="preserve">  (amortized cost: 2015, $2,291,137; 2014, $2,323,959)</t>
  </si>
  <si>
    <t>Equity securities, available-for-sale, at fair value (cost: 2015, $179,917; 2014, $154,843)</t>
  </si>
  <si>
    <t>(2) The Other operating expense ratio includes Other underwriting income (expense).</t>
  </si>
  <si>
    <t>Three months ended June 30, 2015</t>
  </si>
  <si>
    <t>Three months ended June 30, 2014</t>
  </si>
  <si>
    <t>Six months ended June 30, 2015</t>
  </si>
  <si>
    <t>Six months ended June 30, 2014</t>
  </si>
  <si>
    <t>For the Three Months Ended</t>
  </si>
  <si>
    <t>For the Six Months Ended</t>
  </si>
  <si>
    <t>Three Months Ended June 30, 2015</t>
  </si>
  <si>
    <t>Six Months Ended June 30, 2015</t>
  </si>
  <si>
    <t>Three Months Ended June 30, 2014</t>
  </si>
  <si>
    <t>Six Months Ended June 30, 2014</t>
  </si>
  <si>
    <t>Short-term investments, at fair value (amortized cost: 2015: $201,688; 2014: $179,527)</t>
  </si>
  <si>
    <t>Other income (loss)</t>
  </si>
  <si>
    <t>As of June 30, 2015</t>
  </si>
  <si>
    <t>Net Loss Reserves:</t>
  </si>
  <si>
    <t>As of December 31, 2014</t>
  </si>
  <si>
    <t>CONSOLIDATED BALANCE SHEETS (Unaudited)</t>
  </si>
  <si>
    <t>NM</t>
  </si>
  <si>
    <t>NO</t>
  </si>
  <si>
    <t>Total other-than-temporary impairment losses</t>
  </si>
  <si>
    <t>Portion of loss recognized in other comprehensive</t>
  </si>
  <si>
    <t>income (before tax)</t>
  </si>
  <si>
    <t xml:space="preserve">Net other-than-temporary impairment losses </t>
  </si>
  <si>
    <t>recognized in earnings</t>
  </si>
  <si>
    <t>Other realized gains (losses)</t>
  </si>
  <si>
    <t>Net realized gains (losses):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</si>
</sst>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69" formatCode="[$-409]mmmm\-yy;@"/>
    <numFmt numFmtId="170" formatCode="_([$€-2]* #,##0.00_);_([$€-2]* \(#,##0.00\);_([$€-2]* &quot;-&quot;??_)"/>
    <numFmt numFmtId="171" formatCode="0.000"/>
    <numFmt numFmtId="172" formatCode="_(* #,##0.00_);_(* \(#,##0.00\);_(* &quot;-&quot;_);_(@_)"/>
    <numFmt numFmtId="173" formatCode="#,##0.0"/>
    <numFmt numFmtId="174" formatCode="_-* #,##0.00_-;\-* #,##0.00_-;_-* &quot;-&quot;??_-;_-@_-"/>
    <numFmt numFmtId="175" formatCode="0.0000000_)"/>
    <numFmt numFmtId="176" formatCode="_-* #,##0\ &quot;$&quot;_-;\-* #,##0\ &quot;$&quot;_-;_-* &quot;-&quot;\ &quot;$&quot;_-;_-@_-"/>
    <numFmt numFmtId="177" formatCode="_-* #,##0\ _P_t_s_-;\-* #,##0\ _P_t_s_-;_-* &quot;-&quot;\ _P_t_s_-;_-@_-"/>
    <numFmt numFmtId="178" formatCode="#,##0.0000_);[Red]\(#,##0.0000\)"/>
    <numFmt numFmtId="179" formatCode="##,##0,;\(##,##0,\);\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sz val="12"/>
      <name val="Helv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24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??"/>
      <family val="3"/>
      <charset val="129"/>
    </font>
    <font>
      <sz val="12"/>
      <name val="Tms Rmn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0"/>
      <color indexed="24"/>
      <name val="Arial"/>
      <family val="2"/>
    </font>
    <font>
      <b/>
      <sz val="12"/>
      <name val="Helv"/>
    </font>
    <font>
      <sz val="8"/>
      <color indexed="12"/>
      <name val="Arial"/>
      <family val="2"/>
    </font>
    <font>
      <b/>
      <u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3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4" fillId="0" borderId="0"/>
    <xf numFmtId="0" fontId="2" fillId="0" borderId="0"/>
    <xf numFmtId="170" fontId="2" fillId="0" borderId="0"/>
    <xf numFmtId="17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4" borderId="5" applyNumberFormat="0" applyFont="0" applyBorder="0" applyAlignment="0">
      <protection locked="0"/>
    </xf>
    <xf numFmtId="14" fontId="5" fillId="4" borderId="7">
      <protection locked="0"/>
    </xf>
    <xf numFmtId="6" fontId="23" fillId="0" borderId="0">
      <protection locked="0"/>
    </xf>
    <xf numFmtId="0" fontId="24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0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176" fontId="2" fillId="0" borderId="0">
      <protection locked="0"/>
    </xf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38" fontId="6" fillId="0" borderId="9">
      <alignment vertical="center"/>
    </xf>
    <xf numFmtId="40" fontId="6" fillId="0" borderId="9">
      <alignment vertical="center"/>
    </xf>
    <xf numFmtId="38" fontId="6" fillId="0" borderId="9">
      <alignment vertical="center"/>
    </xf>
    <xf numFmtId="177" fontId="2" fillId="0" borderId="0" applyFont="0" applyFill="0" applyBorder="0" applyAlignment="0" applyProtection="0"/>
    <xf numFmtId="40" fontId="6" fillId="0" borderId="10" applyBorder="0">
      <alignment vertical="center"/>
    </xf>
    <xf numFmtId="40" fontId="6" fillId="0" borderId="9">
      <alignment vertical="center"/>
    </xf>
    <xf numFmtId="40" fontId="6" fillId="0" borderId="9">
      <alignment vertical="center"/>
    </xf>
    <xf numFmtId="40" fontId="6" fillId="0" borderId="10" applyBorder="0">
      <alignment vertical="center"/>
    </xf>
    <xf numFmtId="40" fontId="6" fillId="0" borderId="10" applyBorder="0">
      <alignment vertical="center"/>
    </xf>
    <xf numFmtId="40" fontId="6" fillId="0" borderId="10" applyBorder="0">
      <alignment vertical="center"/>
    </xf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" fontId="11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0" fontId="2" fillId="5" borderId="11" applyNumberFormat="0" applyFont="0" applyAlignment="0" applyProtection="0"/>
    <xf numFmtId="164" fontId="3" fillId="4" borderId="5">
      <protection locked="0"/>
    </xf>
    <xf numFmtId="9" fontId="30" fillId="0" borderId="12" applyBorder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12" applyBorder="0"/>
    <xf numFmtId="9" fontId="2" fillId="0" borderId="0" applyFont="0" applyFill="0" applyBorder="0" applyAlignment="0" applyProtection="0"/>
    <xf numFmtId="0" fontId="31" fillId="0" borderId="0" applyNumberFormat="0" applyBorder="0" applyAlignment="0" applyProtection="0"/>
    <xf numFmtId="0" fontId="31" fillId="0" borderId="0" applyNumberFormat="0" applyAlignment="0" applyProtection="0"/>
    <xf numFmtId="179" fontId="3" fillId="0" borderId="0" applyFill="0" applyBorder="0" applyAlignment="0"/>
    <xf numFmtId="0" fontId="32" fillId="0" borderId="13"/>
    <xf numFmtId="0" fontId="32" fillId="6" borderId="0"/>
    <xf numFmtId="0" fontId="32" fillId="0" borderId="14"/>
    <xf numFmtId="0" fontId="32" fillId="6" borderId="0"/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176" fontId="2" fillId="0" borderId="4">
      <protection locked="0"/>
    </xf>
    <xf numFmtId="37" fontId="3" fillId="7" borderId="0" applyNumberFormat="0" applyBorder="0" applyAlignment="0" applyProtection="0"/>
    <xf numFmtId="37" fontId="3" fillId="7" borderId="0" applyNumberFormat="0" applyBorder="0" applyAlignment="0" applyProtection="0"/>
    <xf numFmtId="37" fontId="3" fillId="7" borderId="0" applyNumberFormat="0" applyBorder="0" applyAlignment="0" applyProtection="0"/>
    <xf numFmtId="37" fontId="3" fillId="0" borderId="0"/>
    <xf numFmtId="37" fontId="3" fillId="8" borderId="0" applyNumberFormat="0" applyBorder="0" applyAlignment="0" applyProtection="0"/>
    <xf numFmtId="3" fontId="33" fillId="0" borderId="8" applyProtection="0"/>
  </cellStyleXfs>
  <cellXfs count="244">
    <xf numFmtId="0" fontId="0" fillId="0" borderId="0" xfId="0"/>
    <xf numFmtId="0" fontId="10" fillId="0" borderId="0" xfId="4" applyFont="1"/>
    <xf numFmtId="0" fontId="12" fillId="0" borderId="0" xfId="5" applyFont="1"/>
    <xf numFmtId="0" fontId="13" fillId="0" borderId="0" xfId="5" applyFont="1" applyProtection="1">
      <protection locked="0"/>
    </xf>
    <xf numFmtId="0" fontId="13" fillId="0" borderId="0" xfId="5" applyFont="1"/>
    <xf numFmtId="0" fontId="12" fillId="0" borderId="0" xfId="5" applyFont="1" applyProtection="1">
      <protection locked="0"/>
    </xf>
    <xf numFmtId="167" fontId="12" fillId="0" borderId="6" xfId="2" applyNumberFormat="1" applyFont="1" applyBorder="1" applyProtection="1">
      <protection locked="0"/>
    </xf>
    <xf numFmtId="0" fontId="12" fillId="0" borderId="0" xfId="5" quotePrefix="1" applyFont="1"/>
    <xf numFmtId="0" fontId="12" fillId="0" borderId="6" xfId="5" applyFont="1" applyBorder="1" applyAlignment="1" applyProtection="1">
      <alignment horizontal="center"/>
      <protection locked="0"/>
    </xf>
    <xf numFmtId="171" fontId="12" fillId="0" borderId="0" xfId="5" applyNumberFormat="1" applyFont="1" applyProtection="1">
      <protection locked="0"/>
    </xf>
    <xf numFmtId="172" fontId="12" fillId="0" borderId="0" xfId="5" applyNumberFormat="1" applyFont="1" applyFill="1" applyProtection="1">
      <protection locked="0"/>
    </xf>
    <xf numFmtId="0" fontId="12" fillId="0" borderId="0" xfId="5" applyFont="1" applyFill="1" applyProtection="1">
      <protection locked="0"/>
    </xf>
    <xf numFmtId="0" fontId="12" fillId="0" borderId="0" xfId="5" applyFont="1" applyFill="1"/>
    <xf numFmtId="44" fontId="12" fillId="0" borderId="0" xfId="2" applyFont="1" applyFill="1" applyProtection="1">
      <protection locked="0"/>
    </xf>
    <xf numFmtId="41" fontId="9" fillId="2" borderId="0" xfId="0" applyNumberFormat="1" applyFont="1" applyFill="1" applyBorder="1"/>
    <xf numFmtId="41" fontId="9" fillId="2" borderId="0" xfId="0" applyNumberFormat="1" applyFont="1" applyFill="1"/>
    <xf numFmtId="0" fontId="9" fillId="2" borderId="0" xfId="0" applyFont="1" applyFill="1"/>
    <xf numFmtId="167" fontId="9" fillId="2" borderId="0" xfId="2" applyNumberFormat="1" applyFont="1" applyFill="1" applyBorder="1"/>
    <xf numFmtId="42" fontId="9" fillId="2" borderId="5" xfId="0" applyNumberFormat="1" applyFont="1" applyFill="1" applyBorder="1"/>
    <xf numFmtId="164" fontId="9" fillId="2" borderId="0" xfId="0" applyNumberFormat="1" applyFont="1" applyFill="1"/>
    <xf numFmtId="41" fontId="9" fillId="2" borderId="0" xfId="2" applyNumberFormat="1" applyFont="1" applyFill="1"/>
    <xf numFmtId="41" fontId="9" fillId="2" borderId="0" xfId="2" applyNumberFormat="1" applyFont="1" applyFill="1" applyBorder="1"/>
    <xf numFmtId="42" fontId="9" fillId="2" borderId="0" xfId="0" applyNumberFormat="1" applyFont="1" applyFill="1" applyBorder="1"/>
    <xf numFmtId="42" fontId="9" fillId="2" borderId="4" xfId="0" applyNumberFormat="1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41" fontId="8" fillId="2" borderId="0" xfId="0" applyNumberFormat="1" applyFont="1" applyFill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0" fontId="9" fillId="2" borderId="0" xfId="0" applyFont="1" applyFill="1" applyBorder="1"/>
    <xf numFmtId="41" fontId="9" fillId="2" borderId="0" xfId="2" applyNumberFormat="1" applyFont="1" applyFill="1" applyAlignment="1">
      <alignment horizontal="center"/>
    </xf>
    <xf numFmtId="0" fontId="6" fillId="2" borderId="0" xfId="10" applyFont="1" applyFill="1"/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/>
    <xf numFmtId="42" fontId="9" fillId="0" borderId="5" xfId="0" applyNumberFormat="1" applyFont="1" applyFill="1" applyBorder="1"/>
    <xf numFmtId="41" fontId="9" fillId="0" borderId="0" xfId="0" applyNumberFormat="1" applyFont="1" applyFill="1" applyBorder="1"/>
    <xf numFmtId="167" fontId="9" fillId="0" borderId="0" xfId="2" applyNumberFormat="1" applyFont="1" applyFill="1" applyBorder="1"/>
    <xf numFmtId="41" fontId="9" fillId="0" borderId="0" xfId="2" applyNumberFormat="1" applyFont="1" applyFill="1"/>
    <xf numFmtId="41" fontId="9" fillId="0" borderId="0" xfId="2" applyNumberFormat="1" applyFont="1" applyFill="1" applyBorder="1"/>
    <xf numFmtId="42" fontId="9" fillId="0" borderId="0" xfId="0" applyNumberFormat="1" applyFont="1" applyFill="1" applyBorder="1"/>
    <xf numFmtId="42" fontId="9" fillId="0" borderId="4" xfId="0" applyNumberFormat="1" applyFont="1" applyFill="1" applyBorder="1"/>
    <xf numFmtId="41" fontId="9" fillId="0" borderId="0" xfId="0" applyNumberFormat="1" applyFont="1" applyFill="1"/>
    <xf numFmtId="41" fontId="8" fillId="0" borderId="0" xfId="0" applyNumberFormat="1" applyFont="1" applyFill="1" applyAlignment="1">
      <alignment horizontal="center"/>
    </xf>
    <xf numFmtId="170" fontId="15" fillId="2" borderId="0" xfId="12" applyFont="1" applyFill="1"/>
    <xf numFmtId="170" fontId="6" fillId="2" borderId="0" xfId="12" applyFont="1" applyFill="1"/>
    <xf numFmtId="170" fontId="16" fillId="2" borderId="1" xfId="11" applyFont="1" applyFill="1" applyBorder="1"/>
    <xf numFmtId="170" fontId="15" fillId="2" borderId="1" xfId="12" applyFont="1" applyFill="1" applyBorder="1" applyAlignment="1">
      <alignment horizontal="center" wrapText="1"/>
    </xf>
    <xf numFmtId="170" fontId="6" fillId="3" borderId="0" xfId="11" applyFont="1" applyFill="1"/>
    <xf numFmtId="167" fontId="6" fillId="2" borderId="0" xfId="2" applyNumberFormat="1" applyFont="1" applyFill="1"/>
    <xf numFmtId="164" fontId="6" fillId="2" borderId="0" xfId="13" applyNumberFormat="1" applyFont="1" applyFill="1" applyAlignment="1">
      <alignment horizontal="right"/>
    </xf>
    <xf numFmtId="165" fontId="6" fillId="2" borderId="0" xfId="1" applyNumberFormat="1" applyFont="1" applyFill="1"/>
    <xf numFmtId="165" fontId="6" fillId="2" borderId="1" xfId="1" applyNumberFormat="1" applyFont="1" applyFill="1" applyBorder="1"/>
    <xf numFmtId="41" fontId="6" fillId="2" borderId="0" xfId="11" applyNumberFormat="1" applyFont="1" applyFill="1" applyBorder="1"/>
    <xf numFmtId="42" fontId="6" fillId="2" borderId="0" xfId="11" applyNumberFormat="1" applyFont="1" applyFill="1" applyBorder="1"/>
    <xf numFmtId="164" fontId="6" fillId="2" borderId="0" xfId="11" applyNumberFormat="1" applyFont="1" applyFill="1"/>
    <xf numFmtId="164" fontId="6" fillId="2" borderId="1" xfId="11" applyNumberFormat="1" applyFont="1" applyFill="1" applyBorder="1"/>
    <xf numFmtId="164" fontId="6" fillId="2" borderId="3" xfId="11" applyNumberFormat="1" applyFont="1" applyFill="1" applyBorder="1"/>
    <xf numFmtId="170" fontId="18" fillId="2" borderId="1" xfId="11" quotePrefix="1" applyFont="1" applyFill="1" applyBorder="1"/>
    <xf numFmtId="165" fontId="19" fillId="2" borderId="0" xfId="14" quotePrefix="1" applyNumberFormat="1" applyFont="1" applyFill="1" applyBorder="1"/>
    <xf numFmtId="165" fontId="15" fillId="2" borderId="0" xfId="1" applyNumberFormat="1" applyFont="1" applyFill="1"/>
    <xf numFmtId="165" fontId="15" fillId="2" borderId="1" xfId="1" applyNumberFormat="1" applyFont="1" applyFill="1" applyBorder="1" applyAlignment="1">
      <alignment horizontal="center" wrapText="1"/>
    </xf>
    <xf numFmtId="0" fontId="6" fillId="2" borderId="0" xfId="0" applyFont="1" applyFill="1"/>
    <xf numFmtId="165" fontId="6" fillId="2" borderId="0" xfId="1" applyNumberFormat="1" applyFont="1" applyFill="1" applyBorder="1"/>
    <xf numFmtId="0" fontId="6" fillId="2" borderId="0" xfId="0" applyFont="1" applyFill="1" applyBorder="1"/>
    <xf numFmtId="9" fontId="6" fillId="2" borderId="0" xfId="3" applyNumberFormat="1" applyFont="1" applyFill="1" applyBorder="1"/>
    <xf numFmtId="9" fontId="6" fillId="2" borderId="0" xfId="3" applyNumberFormat="1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9" fontId="15" fillId="2" borderId="0" xfId="3" applyNumberFormat="1" applyFont="1" applyFill="1" applyAlignment="1"/>
    <xf numFmtId="9" fontId="15" fillId="2" borderId="0" xfId="3" applyNumberFormat="1" applyFont="1" applyFill="1" applyBorder="1" applyAlignment="1"/>
    <xf numFmtId="0" fontId="34" fillId="2" borderId="0" xfId="0" applyFont="1" applyFill="1" applyAlignment="1">
      <alignment horizontal="left"/>
    </xf>
    <xf numFmtId="0" fontId="34" fillId="2" borderId="0" xfId="0" applyFont="1" applyFill="1"/>
    <xf numFmtId="0" fontId="34" fillId="2" borderId="0" xfId="0" applyFont="1" applyFill="1" applyAlignment="1">
      <alignment horizontal="center"/>
    </xf>
    <xf numFmtId="9" fontId="34" fillId="2" borderId="0" xfId="3" applyNumberFormat="1" applyFont="1" applyFill="1" applyAlignment="1">
      <alignment horizontal="center"/>
    </xf>
    <xf numFmtId="9" fontId="6" fillId="2" borderId="0" xfId="3" applyNumberFormat="1" applyFont="1" applyFill="1" applyProtection="1"/>
    <xf numFmtId="0" fontId="15" fillId="2" borderId="0" xfId="0" applyFont="1" applyFill="1" applyAlignment="1">
      <alignment horizontal="left"/>
    </xf>
    <xf numFmtId="0" fontId="15" fillId="2" borderId="0" xfId="0" applyFont="1" applyFill="1" applyBorder="1"/>
    <xf numFmtId="42" fontId="15" fillId="2" borderId="0" xfId="1" applyNumberFormat="1" applyFont="1" applyFill="1"/>
    <xf numFmtId="164" fontId="15" fillId="2" borderId="0" xfId="3" applyNumberFormat="1" applyFont="1" applyFill="1" applyAlignment="1">
      <alignment horizontal="right"/>
    </xf>
    <xf numFmtId="164" fontId="15" fillId="2" borderId="0" xfId="3" applyNumberFormat="1" applyFont="1" applyFill="1" applyBorder="1" applyAlignment="1" applyProtection="1">
      <alignment horizontal="right"/>
    </xf>
    <xf numFmtId="9" fontId="6" fillId="2" borderId="0" xfId="3" applyNumberFormat="1" applyFont="1" applyFill="1" applyBorder="1" applyAlignment="1" applyProtection="1">
      <alignment horizontal="right"/>
    </xf>
    <xf numFmtId="9" fontId="15" fillId="2" borderId="0" xfId="3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left"/>
    </xf>
    <xf numFmtId="165" fontId="6" fillId="2" borderId="0" xfId="1" applyNumberFormat="1" applyFont="1" applyFill="1" applyAlignment="1">
      <alignment horizontal="left"/>
    </xf>
    <xf numFmtId="164" fontId="6" fillId="2" borderId="0" xfId="3" applyNumberFormat="1" applyFont="1" applyFill="1" applyAlignment="1">
      <alignment horizontal="right"/>
    </xf>
    <xf numFmtId="164" fontId="6" fillId="2" borderId="0" xfId="3" applyNumberFormat="1" applyFont="1" applyFill="1" applyBorder="1" applyAlignment="1" applyProtection="1">
      <alignment horizontal="right"/>
    </xf>
    <xf numFmtId="165" fontId="6" fillId="2" borderId="1" xfId="1" applyNumberFormat="1" applyFont="1" applyFill="1" applyBorder="1" applyAlignment="1">
      <alignment horizontal="left"/>
    </xf>
    <xf numFmtId="165" fontId="15" fillId="2" borderId="2" xfId="1" applyNumberFormat="1" applyFont="1" applyFill="1" applyBorder="1" applyAlignment="1">
      <alignment horizontal="left"/>
    </xf>
    <xf numFmtId="165" fontId="15" fillId="2" borderId="0" xfId="1" applyNumberFormat="1" applyFont="1" applyFill="1" applyBorder="1"/>
    <xf numFmtId="165" fontId="15" fillId="2" borderId="1" xfId="1" applyNumberFormat="1" applyFont="1" applyFill="1" applyBorder="1" applyAlignment="1">
      <alignment horizontal="left"/>
    </xf>
    <xf numFmtId="42" fontId="15" fillId="2" borderId="3" xfId="1" applyNumberFormat="1" applyFont="1" applyFill="1" applyBorder="1"/>
    <xf numFmtId="164" fontId="6" fillId="2" borderId="0" xfId="3" applyNumberFormat="1" applyFont="1" applyFill="1"/>
    <xf numFmtId="42" fontId="6" fillId="2" borderId="0" xfId="1" applyNumberFormat="1" applyFont="1" applyFill="1"/>
    <xf numFmtId="42" fontId="15" fillId="2" borderId="0" xfId="2" applyNumberFormat="1" applyFont="1" applyFill="1" applyAlignment="1"/>
    <xf numFmtId="168" fontId="15" fillId="2" borderId="0" xfId="2" applyNumberFormat="1" applyFont="1" applyFill="1" applyAlignment="1"/>
    <xf numFmtId="168" fontId="15" fillId="2" borderId="0" xfId="0" applyNumberFormat="1" applyFont="1" applyFill="1"/>
    <xf numFmtId="42" fontId="15" fillId="2" borderId="0" xfId="0" applyNumberFormat="1" applyFont="1" applyFill="1"/>
    <xf numFmtId="9" fontId="15" fillId="2" borderId="0" xfId="3" applyNumberFormat="1" applyFont="1" applyFill="1" applyProtection="1"/>
    <xf numFmtId="165" fontId="15" fillId="2" borderId="0" xfId="1" applyNumberFormat="1" applyFont="1" applyFill="1" applyAlignment="1">
      <alignment horizontal="left"/>
    </xf>
    <xf numFmtId="37" fontId="35" fillId="2" borderId="0" xfId="0" applyNumberFormat="1" applyFont="1" applyFill="1" applyProtection="1"/>
    <xf numFmtId="9" fontId="35" fillId="2" borderId="0" xfId="3" applyNumberFormat="1" applyFont="1" applyFill="1" applyProtection="1"/>
    <xf numFmtId="164" fontId="35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164" fontId="6" fillId="2" borderId="1" xfId="0" applyNumberFormat="1" applyFont="1" applyFill="1" applyBorder="1" applyProtection="1"/>
    <xf numFmtId="164" fontId="15" fillId="2" borderId="0" xfId="0" applyNumberFormat="1" applyFont="1" applyFill="1" applyBorder="1" applyProtection="1"/>
    <xf numFmtId="9" fontId="15" fillId="2" borderId="0" xfId="3" applyNumberFormat="1" applyFont="1" applyFill="1"/>
    <xf numFmtId="16" fontId="15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44" fontId="15" fillId="2" borderId="0" xfId="2" applyFont="1" applyFill="1" applyAlignment="1"/>
    <xf numFmtId="41" fontId="6" fillId="2" borderId="0" xfId="4" applyNumberFormat="1" applyFont="1" applyFill="1"/>
    <xf numFmtId="0" fontId="6" fillId="2" borderId="0" xfId="4" applyFont="1" applyFill="1"/>
    <xf numFmtId="0" fontId="15" fillId="2" borderId="0" xfId="4" applyFont="1" applyFill="1" applyAlignment="1">
      <alignment horizontal="center"/>
    </xf>
    <xf numFmtId="0" fontId="15" fillId="2" borderId="0" xfId="4" applyFont="1" applyFill="1"/>
    <xf numFmtId="17" fontId="15" fillId="2" borderId="0" xfId="4" applyNumberFormat="1" applyFont="1" applyFill="1" applyBorder="1" applyAlignment="1">
      <alignment horizontal="center"/>
    </xf>
    <xf numFmtId="16" fontId="15" fillId="2" borderId="0" xfId="4" quotePrefix="1" applyNumberFormat="1" applyFont="1" applyFill="1" applyBorder="1" applyAlignment="1"/>
    <xf numFmtId="0" fontId="34" fillId="2" borderId="0" xfId="4" applyFont="1" applyFill="1" applyAlignment="1">
      <alignment horizontal="center"/>
    </xf>
    <xf numFmtId="0" fontId="34" fillId="2" borderId="0" xfId="4" applyFont="1" applyFill="1" applyBorder="1"/>
    <xf numFmtId="0" fontId="15" fillId="2" borderId="0" xfId="4" applyFont="1" applyFill="1" applyAlignment="1">
      <alignment horizontal="left"/>
    </xf>
    <xf numFmtId="41" fontId="15" fillId="2" borderId="0" xfId="1" applyNumberFormat="1" applyFont="1" applyFill="1"/>
    <xf numFmtId="41" fontId="15" fillId="2" borderId="0" xfId="1" applyNumberFormat="1" applyFont="1" applyFill="1" applyBorder="1"/>
    <xf numFmtId="37" fontId="15" fillId="2" borderId="0" xfId="4" applyNumberFormat="1" applyFont="1" applyFill="1" applyProtection="1"/>
    <xf numFmtId="0" fontId="6" fillId="2" borderId="0" xfId="4" applyFont="1" applyFill="1" applyAlignment="1">
      <alignment horizontal="left"/>
    </xf>
    <xf numFmtId="167" fontId="6" fillId="2" borderId="0" xfId="2" applyNumberFormat="1" applyFont="1" applyFill="1" applyAlignment="1">
      <alignment horizontal="left"/>
    </xf>
    <xf numFmtId="41" fontId="6" fillId="2" borderId="0" xfId="1" applyNumberFormat="1" applyFont="1" applyFill="1" applyBorder="1" applyAlignment="1">
      <alignment horizontal="left"/>
    </xf>
    <xf numFmtId="37" fontId="6" fillId="2" borderId="0" xfId="4" applyNumberFormat="1" applyFont="1" applyFill="1" applyProtection="1"/>
    <xf numFmtId="41" fontId="6" fillId="2" borderId="0" xfId="1" applyNumberFormat="1" applyFont="1" applyFill="1" applyAlignment="1">
      <alignment horizontal="left"/>
    </xf>
    <xf numFmtId="41" fontId="15" fillId="2" borderId="2" xfId="1" applyNumberFormat="1" applyFont="1" applyFill="1" applyBorder="1" applyAlignment="1">
      <alignment horizontal="left"/>
    </xf>
    <xf numFmtId="41" fontId="15" fillId="2" borderId="0" xfId="1" applyNumberFormat="1" applyFont="1" applyFill="1" applyBorder="1" applyAlignment="1">
      <alignment horizontal="left"/>
    </xf>
    <xf numFmtId="41" fontId="6" fillId="2" borderId="0" xfId="1" applyNumberFormat="1" applyFont="1" applyFill="1" applyBorder="1"/>
    <xf numFmtId="0" fontId="6" fillId="2" borderId="0" xfId="4" applyFont="1" applyFill="1" applyAlignment="1"/>
    <xf numFmtId="0" fontId="6" fillId="2" borderId="0" xfId="4" applyFont="1" applyFill="1" applyBorder="1"/>
    <xf numFmtId="41" fontId="6" fillId="2" borderId="1" xfId="1" applyNumberFormat="1" applyFont="1" applyFill="1" applyBorder="1" applyAlignment="1">
      <alignment horizontal="left"/>
    </xf>
    <xf numFmtId="5" fontId="6" fillId="2" borderId="0" xfId="4" applyNumberFormat="1" applyFont="1" applyFill="1" applyProtection="1"/>
    <xf numFmtId="42" fontId="15" fillId="2" borderId="0" xfId="1" applyNumberFormat="1" applyFont="1" applyFill="1" applyBorder="1"/>
    <xf numFmtId="42" fontId="6" fillId="2" borderId="0" xfId="1" applyNumberFormat="1" applyFont="1" applyFill="1" applyBorder="1"/>
    <xf numFmtId="0" fontId="15" fillId="2" borderId="0" xfId="4" applyFont="1" applyFill="1" applyBorder="1"/>
    <xf numFmtId="0" fontId="15" fillId="2" borderId="0" xfId="4" applyFont="1" applyFill="1" applyBorder="1" applyAlignment="1">
      <alignment horizontal="left"/>
    </xf>
    <xf numFmtId="43" fontId="15" fillId="2" borderId="0" xfId="1" applyFont="1" applyFill="1" applyBorder="1" applyProtection="1"/>
    <xf numFmtId="37" fontId="15" fillId="2" borderId="0" xfId="4" applyNumberFormat="1" applyFont="1" applyFill="1" applyBorder="1"/>
    <xf numFmtId="0" fontId="6" fillId="2" borderId="0" xfId="4" applyFont="1" applyFill="1" applyBorder="1" applyAlignment="1">
      <alignment horizontal="left"/>
    </xf>
    <xf numFmtId="167" fontId="6" fillId="2" borderId="0" xfId="2" applyNumberFormat="1" applyFont="1" applyFill="1" applyBorder="1" applyProtection="1"/>
    <xf numFmtId="165" fontId="6" fillId="2" borderId="0" xfId="1" applyNumberFormat="1" applyFont="1" applyFill="1" applyBorder="1" applyProtection="1"/>
    <xf numFmtId="165" fontId="15" fillId="2" borderId="2" xfId="1" applyNumberFormat="1" applyFont="1" applyFill="1" applyBorder="1"/>
    <xf numFmtId="167" fontId="6" fillId="2" borderId="0" xfId="2" applyNumberFormat="1" applyFont="1" applyFill="1" applyBorder="1"/>
    <xf numFmtId="44" fontId="6" fillId="2" borderId="0" xfId="2" applyFont="1" applyFill="1" applyBorder="1"/>
    <xf numFmtId="167" fontId="15" fillId="2" borderId="3" xfId="2" applyNumberFormat="1" applyFont="1" applyFill="1" applyBorder="1"/>
    <xf numFmtId="167" fontId="15" fillId="2" borderId="0" xfId="2" applyNumberFormat="1" applyFont="1" applyFill="1" applyBorder="1"/>
    <xf numFmtId="0" fontId="36" fillId="2" borderId="0" xfId="10" applyFont="1" applyFill="1"/>
    <xf numFmtId="166" fontId="15" fillId="2" borderId="0" xfId="10" quotePrefix="1" applyNumberFormat="1" applyFont="1" applyFill="1" applyAlignment="1">
      <alignment horizontal="center"/>
    </xf>
    <xf numFmtId="0" fontId="15" fillId="2" borderId="0" xfId="10" applyFont="1" applyFill="1"/>
    <xf numFmtId="0" fontId="15" fillId="0" borderId="0" xfId="10" applyFont="1" applyAlignment="1">
      <alignment horizontal="center"/>
    </xf>
    <xf numFmtId="0" fontId="15" fillId="0" borderId="0" xfId="10" applyFont="1" applyBorder="1" applyAlignment="1">
      <alignment horizontal="center"/>
    </xf>
    <xf numFmtId="37" fontId="15" fillId="0" borderId="0" xfId="10" applyNumberFormat="1" applyFont="1" applyAlignment="1">
      <alignment horizontal="center"/>
    </xf>
    <xf numFmtId="0" fontId="37" fillId="2" borderId="0" xfId="10" applyFont="1" applyFill="1"/>
    <xf numFmtId="0" fontId="15" fillId="0" borderId="1" xfId="10" applyFont="1" applyBorder="1" applyAlignment="1">
      <alignment horizontal="center"/>
    </xf>
    <xf numFmtId="0" fontId="15" fillId="0" borderId="1" xfId="10" applyFont="1" applyBorder="1" applyAlignment="1">
      <alignment horizontal="left"/>
    </xf>
    <xf numFmtId="167" fontId="15" fillId="2" borderId="0" xfId="2" applyNumberFormat="1" applyFont="1" applyFill="1"/>
    <xf numFmtId="42" fontId="15" fillId="2" borderId="0" xfId="2" applyNumberFormat="1" applyFont="1" applyFill="1"/>
    <xf numFmtId="41" fontId="15" fillId="2" borderId="0" xfId="10" applyNumberFormat="1" applyFont="1" applyFill="1"/>
    <xf numFmtId="37" fontId="15" fillId="2" borderId="0" xfId="2" applyNumberFormat="1" applyFont="1" applyFill="1"/>
    <xf numFmtId="37" fontId="15" fillId="2" borderId="0" xfId="10" applyNumberFormat="1" applyFont="1" applyFill="1" applyBorder="1"/>
    <xf numFmtId="37" fontId="15" fillId="2" borderId="0" xfId="10" applyNumberFormat="1" applyFont="1" applyFill="1"/>
    <xf numFmtId="37" fontId="6" fillId="2" borderId="0" xfId="10" applyNumberFormat="1" applyFont="1" applyFill="1" applyBorder="1"/>
    <xf numFmtId="37" fontId="6" fillId="2" borderId="0" xfId="10" applyNumberFormat="1" applyFont="1" applyFill="1"/>
    <xf numFmtId="41" fontId="6" fillId="2" borderId="0" xfId="10" applyNumberFormat="1" applyFont="1" applyFill="1"/>
    <xf numFmtId="37" fontId="6" fillId="2" borderId="0" xfId="2" applyNumberFormat="1" applyFont="1" applyFill="1"/>
    <xf numFmtId="37" fontId="6" fillId="2" borderId="1" xfId="10" applyNumberFormat="1" applyFont="1" applyFill="1" applyBorder="1"/>
    <xf numFmtId="41" fontId="6" fillId="2" borderId="1" xfId="1" applyNumberFormat="1" applyFont="1" applyFill="1" applyBorder="1"/>
    <xf numFmtId="0" fontId="6" fillId="2" borderId="0" xfId="10" applyFont="1" applyFill="1" applyBorder="1"/>
    <xf numFmtId="0" fontId="6" fillId="2" borderId="0" xfId="10" applyFont="1" applyFill="1" applyAlignment="1">
      <alignment wrapText="1"/>
    </xf>
    <xf numFmtId="167" fontId="15" fillId="2" borderId="4" xfId="2" applyNumberFormat="1" applyFont="1" applyFill="1" applyBorder="1"/>
    <xf numFmtId="164" fontId="6" fillId="2" borderId="0" xfId="10" applyNumberFormat="1" applyFont="1" applyFill="1"/>
    <xf numFmtId="164" fontId="6" fillId="2" borderId="0" xfId="10" applyNumberFormat="1" applyFont="1" applyFill="1" applyBorder="1"/>
    <xf numFmtId="164" fontId="6" fillId="2" borderId="1" xfId="10" applyNumberFormat="1" applyFont="1" applyFill="1" applyBorder="1"/>
    <xf numFmtId="164" fontId="15" fillId="2" borderId="0" xfId="10" applyNumberFormat="1" applyFont="1" applyFill="1" applyBorder="1"/>
    <xf numFmtId="164" fontId="15" fillId="2" borderId="3" xfId="10" applyNumberFormat="1" applyFont="1" applyFill="1" applyBorder="1"/>
    <xf numFmtId="37" fontId="15" fillId="2" borderId="0" xfId="0" applyNumberFormat="1" applyFont="1" applyFill="1"/>
    <xf numFmtId="165" fontId="6" fillId="2" borderId="2" xfId="1" applyNumberFormat="1" applyFont="1" applyFill="1" applyBorder="1"/>
    <xf numFmtId="37" fontId="6" fillId="2" borderId="0" xfId="0" applyNumberFormat="1" applyFont="1" applyFill="1"/>
    <xf numFmtId="164" fontId="6" fillId="2" borderId="0" xfId="0" applyNumberFormat="1" applyFont="1" applyFill="1" applyBorder="1"/>
    <xf numFmtId="164" fontId="15" fillId="2" borderId="0" xfId="0" applyNumberFormat="1" applyFont="1" applyFill="1" applyBorder="1"/>
    <xf numFmtId="0" fontId="15" fillId="2" borderId="0" xfId="0" applyFont="1" applyFill="1" applyAlignment="1"/>
    <xf numFmtId="169" fontId="15" fillId="2" borderId="1" xfId="0" quotePrefix="1" applyNumberFormat="1" applyFont="1" applyFill="1" applyBorder="1" applyAlignment="1">
      <alignment horizontal="center"/>
    </xf>
    <xf numFmtId="164" fontId="6" fillId="2" borderId="1" xfId="3" applyNumberFormat="1" applyFont="1" applyFill="1" applyBorder="1"/>
    <xf numFmtId="164" fontId="6" fillId="2" borderId="2" xfId="3" applyNumberFormat="1" applyFont="1" applyFill="1" applyBorder="1"/>
    <xf numFmtId="165" fontId="6" fillId="2" borderId="0" xfId="0" applyNumberFormat="1" applyFont="1" applyFill="1"/>
    <xf numFmtId="164" fontId="15" fillId="2" borderId="4" xfId="3" applyNumberFormat="1" applyFont="1" applyFill="1" applyBorder="1"/>
    <xf numFmtId="0" fontId="15" fillId="2" borderId="0" xfId="0" quotePrefix="1" applyFont="1" applyFill="1" applyAlignment="1"/>
    <xf numFmtId="164" fontId="6" fillId="2" borderId="0" xfId="3" applyNumberFormat="1" applyFont="1" applyFill="1" applyBorder="1"/>
    <xf numFmtId="14" fontId="34" fillId="2" borderId="0" xfId="0" applyNumberFormat="1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6" fillId="2" borderId="0" xfId="9" applyFont="1" applyFill="1"/>
    <xf numFmtId="0" fontId="15" fillId="2" borderId="0" xfId="9" applyFont="1" applyFill="1" applyAlignment="1">
      <alignment horizontal="center"/>
    </xf>
    <xf numFmtId="0" fontId="34" fillId="2" borderId="0" xfId="9" applyFont="1" applyFill="1" applyAlignment="1">
      <alignment horizontal="center"/>
    </xf>
    <xf numFmtId="15" fontId="34" fillId="2" borderId="0" xfId="9" applyNumberFormat="1" applyFont="1" applyFill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6" fillId="2" borderId="0" xfId="9" applyFont="1" applyFill="1" applyAlignment="1">
      <alignment horizontal="center"/>
    </xf>
    <xf numFmtId="0" fontId="6" fillId="2" borderId="0" xfId="9" applyFont="1" applyFill="1" applyAlignment="1">
      <alignment horizontal="left" indent="1"/>
    </xf>
    <xf numFmtId="42" fontId="6" fillId="2" borderId="0" xfId="9" applyNumberFormat="1" applyFont="1" applyFill="1"/>
    <xf numFmtId="41" fontId="6" fillId="2" borderId="0" xfId="9" applyNumberFormat="1" applyFont="1" applyFill="1"/>
    <xf numFmtId="41" fontId="6" fillId="2" borderId="1" xfId="9" applyNumberFormat="1" applyFont="1" applyFill="1" applyBorder="1"/>
    <xf numFmtId="41" fontId="6" fillId="2" borderId="0" xfId="9" applyNumberFormat="1" applyFont="1" applyFill="1" applyBorder="1"/>
    <xf numFmtId="0" fontId="6" fillId="2" borderId="0" xfId="9" applyFont="1" applyFill="1" applyBorder="1"/>
    <xf numFmtId="0" fontId="5" fillId="2" borderId="0" xfId="10" applyFont="1" applyFill="1" applyAlignment="1">
      <alignment horizontal="center"/>
    </xf>
    <xf numFmtId="170" fontId="15" fillId="2" borderId="0" xfId="12" applyFont="1" applyFill="1" applyBorder="1" applyAlignment="1"/>
    <xf numFmtId="10" fontId="6" fillId="2" borderId="0" xfId="3" applyNumberFormat="1" applyFont="1" applyFill="1"/>
    <xf numFmtId="0" fontId="19" fillId="2" borderId="0" xfId="14" quotePrefix="1" applyNumberFormat="1" applyFont="1" applyFill="1" applyBorder="1"/>
    <xf numFmtId="0" fontId="19" fillId="2" borderId="0" xfId="10" applyFont="1" applyFill="1"/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37" fontId="6" fillId="0" borderId="1" xfId="10" applyNumberFormat="1" applyFont="1" applyFill="1" applyBorder="1"/>
    <xf numFmtId="164" fontId="6" fillId="0" borderId="1" xfId="3" applyNumberFormat="1" applyFont="1" applyFill="1" applyBorder="1"/>
    <xf numFmtId="0" fontId="15" fillId="2" borderId="0" xfId="9" applyFont="1" applyFill="1" applyAlignment="1">
      <alignment horizontal="center"/>
    </xf>
    <xf numFmtId="167" fontId="6" fillId="2" borderId="4" xfId="2" applyNumberFormat="1" applyFont="1" applyFill="1" applyBorder="1"/>
    <xf numFmtId="43" fontId="6" fillId="2" borderId="0" xfId="1" applyFont="1" applyFill="1" applyBorder="1"/>
    <xf numFmtId="41" fontId="6" fillId="2" borderId="1" xfId="10" applyNumberFormat="1" applyFont="1" applyFill="1" applyBorder="1"/>
    <xf numFmtId="43" fontId="6" fillId="2" borderId="0" xfId="1" applyFont="1" applyFill="1"/>
    <xf numFmtId="0" fontId="15" fillId="2" borderId="1" xfId="0" applyFont="1" applyFill="1" applyBorder="1" applyAlignment="1">
      <alignment horizontal="center"/>
    </xf>
    <xf numFmtId="166" fontId="15" fillId="2" borderId="0" xfId="10" quotePrefix="1" applyNumberFormat="1" applyFont="1" applyFill="1" applyAlignment="1">
      <alignment horizontal="center"/>
    </xf>
    <xf numFmtId="0" fontId="15" fillId="2" borderId="0" xfId="10" applyFont="1" applyFill="1" applyAlignment="1"/>
    <xf numFmtId="0" fontId="15" fillId="2" borderId="0" xfId="0" applyFont="1" applyFill="1" applyAlignment="1">
      <alignment horizontal="center"/>
    </xf>
    <xf numFmtId="170" fontId="15" fillId="2" borderId="1" xfId="12" applyFont="1" applyFill="1" applyBorder="1" applyAlignment="1">
      <alignment horizontal="center"/>
    </xf>
    <xf numFmtId="0" fontId="6" fillId="2" borderId="0" xfId="0" applyFont="1" applyFill="1" applyAlignment="1">
      <alignment horizontal="left" indent="1"/>
    </xf>
    <xf numFmtId="9" fontId="6" fillId="2" borderId="0" xfId="3" applyFont="1" applyFill="1" applyBorder="1" applyAlignment="1" applyProtection="1">
      <alignment horizontal="right"/>
    </xf>
    <xf numFmtId="165" fontId="6" fillId="2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indent="2"/>
    </xf>
    <xf numFmtId="0" fontId="15" fillId="2" borderId="0" xfId="0" applyFont="1" applyFill="1" applyAlignment="1">
      <alignment horizontal="center"/>
    </xf>
    <xf numFmtId="16" fontId="15" fillId="2" borderId="1" xfId="0" applyNumberFormat="1" applyFont="1" applyFill="1" applyBorder="1" applyAlignment="1">
      <alignment horizontal="center"/>
    </xf>
    <xf numFmtId="16" fontId="15" fillId="2" borderId="1" xfId="0" quotePrefix="1" applyNumberFormat="1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15" fillId="2" borderId="1" xfId="10" applyFont="1" applyFill="1" applyBorder="1" applyAlignment="1">
      <alignment horizontal="center"/>
    </xf>
    <xf numFmtId="0" fontId="15" fillId="2" borderId="0" xfId="10" applyFont="1" applyFill="1" applyAlignment="1">
      <alignment horizontal="center"/>
    </xf>
    <xf numFmtId="170" fontId="15" fillId="2" borderId="1" xfId="12" applyFont="1" applyFill="1" applyBorder="1" applyAlignment="1">
      <alignment horizontal="center"/>
    </xf>
    <xf numFmtId="170" fontId="15" fillId="2" borderId="15" xfId="12" applyFont="1" applyFill="1" applyBorder="1" applyAlignment="1">
      <alignment horizontal="center"/>
    </xf>
    <xf numFmtId="170" fontId="15" fillId="2" borderId="16" xfId="12" applyFont="1" applyFill="1" applyBorder="1" applyAlignment="1">
      <alignment horizontal="center"/>
    </xf>
    <xf numFmtId="170" fontId="15" fillId="2" borderId="17" xfId="12" applyFont="1" applyFill="1" applyBorder="1" applyAlignment="1">
      <alignment horizontal="center"/>
    </xf>
    <xf numFmtId="170" fontId="15" fillId="2" borderId="18" xfId="12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9" applyFont="1" applyFill="1" applyAlignment="1">
      <alignment horizontal="center"/>
    </xf>
    <xf numFmtId="0" fontId="6" fillId="2" borderId="0" xfId="9" applyFont="1" applyFill="1" applyAlignment="1">
      <alignment horizontal="center"/>
    </xf>
    <xf numFmtId="166" fontId="15" fillId="2" borderId="1" xfId="9" applyNumberFormat="1" applyFont="1" applyFill="1" applyBorder="1" applyAlignment="1">
      <alignment horizontal="center"/>
    </xf>
    <xf numFmtId="166" fontId="15" fillId="2" borderId="0" xfId="9" quotePrefix="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35">
    <cellStyle name="Coma0" xfId="15"/>
    <cellStyle name="Coma1" xfId="16"/>
    <cellStyle name="Comma" xfId="1" builtinId="3"/>
    <cellStyle name="Comma 10" xfId="17"/>
    <cellStyle name="Comma 10 2" xfId="18"/>
    <cellStyle name="Comma 10 3" xfId="19"/>
    <cellStyle name="Comma 11" xfId="20"/>
    <cellStyle name="Comma 11 2" xfId="21"/>
    <cellStyle name="Comma 11 2 2" xfId="22"/>
    <cellStyle name="Comma 11 2 4" xfId="23"/>
    <cellStyle name="Comma 11 3" xfId="24"/>
    <cellStyle name="Comma 12" xfId="25"/>
    <cellStyle name="Comma 12 2" xfId="26"/>
    <cellStyle name="Comma 13" xfId="27"/>
    <cellStyle name="Comma 14" xfId="28"/>
    <cellStyle name="Comma 15" xfId="29"/>
    <cellStyle name="Comma 16" xfId="30"/>
    <cellStyle name="Comma 16 2" xfId="31"/>
    <cellStyle name="Comma 17" xfId="32"/>
    <cellStyle name="Comma 2" xfId="7"/>
    <cellStyle name="Comma 2 2" xfId="14"/>
    <cellStyle name="Comma 2 2 2" xfId="33"/>
    <cellStyle name="Comma 2 3" xfId="34"/>
    <cellStyle name="Comma 2 4" xfId="35"/>
    <cellStyle name="Comma 2 5" xfId="36"/>
    <cellStyle name="Comma 3" xfId="37"/>
    <cellStyle name="Comma 3 2" xfId="38"/>
    <cellStyle name="Comma 3 2 2" xfId="39"/>
    <cellStyle name="Comma 3 3" xfId="40"/>
    <cellStyle name="Comma 4" xfId="41"/>
    <cellStyle name="Comma 4 2" xfId="42"/>
    <cellStyle name="Comma 5" xfId="43"/>
    <cellStyle name="Comma 5 2" xfId="44"/>
    <cellStyle name="Comma 6" xfId="45"/>
    <cellStyle name="Comma 6 2" xfId="46"/>
    <cellStyle name="Comma 6 3" xfId="47"/>
    <cellStyle name="Comma 6 3 2" xfId="48"/>
    <cellStyle name="Comma 7" xfId="49"/>
    <cellStyle name="Comma 8" xfId="50"/>
    <cellStyle name="Comma 8 2" xfId="51"/>
    <cellStyle name="Comma 9" xfId="52"/>
    <cellStyle name="Comma 9 2" xfId="53"/>
    <cellStyle name="Currency" xfId="2" builtinId="4"/>
    <cellStyle name="Currency 10" xfId="54"/>
    <cellStyle name="Currency 10 2" xfId="55"/>
    <cellStyle name="Currency 10 3" xfId="56"/>
    <cellStyle name="Currency 11" xfId="57"/>
    <cellStyle name="Currency 11 2" xfId="58"/>
    <cellStyle name="Currency 12" xfId="59"/>
    <cellStyle name="Currency 12 2" xfId="60"/>
    <cellStyle name="Currency 13" xfId="61"/>
    <cellStyle name="Currency 14" xfId="62"/>
    <cellStyle name="Currency 15" xfId="63"/>
    <cellStyle name="Currency 16" xfId="64"/>
    <cellStyle name="Currency 2" xfId="65"/>
    <cellStyle name="Currency 2 2" xfId="66"/>
    <cellStyle name="Currency 2 2 2" xfId="67"/>
    <cellStyle name="Currency 2 3" xfId="68"/>
    <cellStyle name="Currency 3" xfId="69"/>
    <cellStyle name="Currency 3 2" xfId="70"/>
    <cellStyle name="Currency 4" xfId="71"/>
    <cellStyle name="Currency 4 2" xfId="72"/>
    <cellStyle name="Currency 5" xfId="73"/>
    <cellStyle name="Currency 5 2" xfId="74"/>
    <cellStyle name="Currency 6" xfId="75"/>
    <cellStyle name="Currency 6 2" xfId="76"/>
    <cellStyle name="Currency 6 3" xfId="77"/>
    <cellStyle name="Currency 6 3 2" xfId="78"/>
    <cellStyle name="Currency 7" xfId="79"/>
    <cellStyle name="Currency 7 2" xfId="80"/>
    <cellStyle name="Currency 8" xfId="81"/>
    <cellStyle name="Currency 8 2" xfId="82"/>
    <cellStyle name="Currency 9" xfId="83"/>
    <cellStyle name="Currency 9 2" xfId="84"/>
    <cellStyle name="DataEntry" xfId="85"/>
    <cellStyle name="DataEntry(Cond)" xfId="86"/>
    <cellStyle name="Date" xfId="87"/>
    <cellStyle name="E&amp;Y House" xfId="88"/>
    <cellStyle name="Euro" xfId="8"/>
    <cellStyle name="Fixed" xfId="89"/>
    <cellStyle name="Fixed 10" xfId="90"/>
    <cellStyle name="Fixed 2" xfId="91"/>
    <cellStyle name="Fixed 2 2" xfId="92"/>
    <cellStyle name="Fixed 2 2 2" xfId="93"/>
    <cellStyle name="Fixed 2 3" xfId="94"/>
    <cellStyle name="Fixed 3" xfId="95"/>
    <cellStyle name="Fixed 3 2" xfId="96"/>
    <cellStyle name="Fixed 3 2 2" xfId="97"/>
    <cellStyle name="Fixed 3 3" xfId="98"/>
    <cellStyle name="Fixed 4" xfId="99"/>
    <cellStyle name="Fixed 4 2" xfId="100"/>
    <cellStyle name="Fixed 5" xfId="101"/>
    <cellStyle name="Fixed 5 2" xfId="102"/>
    <cellStyle name="Fixed 5 3" xfId="103"/>
    <cellStyle name="Fixed 5 3 2" xfId="104"/>
    <cellStyle name="Fixed 6" xfId="105"/>
    <cellStyle name="Fixed 7" xfId="106"/>
    <cellStyle name="Fixed 7 2" xfId="107"/>
    <cellStyle name="Fixed 8" xfId="108"/>
    <cellStyle name="Fixed 8 2" xfId="109"/>
    <cellStyle name="Fixed 9" xfId="110"/>
    <cellStyle name="Fixed 9 2" xfId="111"/>
    <cellStyle name="font12" xfId="112"/>
    <cellStyle name="font14" xfId="113"/>
    <cellStyle name="HEADER" xfId="114"/>
    <cellStyle name="Heading1" xfId="115"/>
    <cellStyle name="Heading1 10" xfId="116"/>
    <cellStyle name="Heading1 2" xfId="117"/>
    <cellStyle name="Heading1 2 2" xfId="118"/>
    <cellStyle name="Heading1 2 2 2" xfId="119"/>
    <cellStyle name="Heading1 2 3" xfId="120"/>
    <cellStyle name="Heading1 3" xfId="121"/>
    <cellStyle name="Heading1 3 2" xfId="122"/>
    <cellStyle name="Heading1 3 2 2" xfId="123"/>
    <cellStyle name="Heading1 3 3" xfId="124"/>
    <cellStyle name="Heading1 4" xfId="125"/>
    <cellStyle name="Heading1 4 2" xfId="126"/>
    <cellStyle name="Heading1 5" xfId="127"/>
    <cellStyle name="Heading1 5 2" xfId="128"/>
    <cellStyle name="Heading1 5 3" xfId="129"/>
    <cellStyle name="Heading1 5 3 2" xfId="130"/>
    <cellStyle name="Heading1 6" xfId="131"/>
    <cellStyle name="Heading1 7" xfId="132"/>
    <cellStyle name="Heading1 7 2" xfId="133"/>
    <cellStyle name="Heading1 8" xfId="134"/>
    <cellStyle name="Heading1 8 2" xfId="135"/>
    <cellStyle name="Heading1 9" xfId="136"/>
    <cellStyle name="Heading1 9 2" xfId="137"/>
    <cellStyle name="Heading2" xfId="138"/>
    <cellStyle name="Heading2 10" xfId="139"/>
    <cellStyle name="Heading2 2" xfId="140"/>
    <cellStyle name="Heading2 2 2" xfId="141"/>
    <cellStyle name="Heading2 2 2 2" xfId="142"/>
    <cellStyle name="Heading2 2 3" xfId="143"/>
    <cellStyle name="Heading2 3" xfId="144"/>
    <cellStyle name="Heading2 3 2" xfId="145"/>
    <cellStyle name="Heading2 3 2 2" xfId="146"/>
    <cellStyle name="Heading2 3 3" xfId="147"/>
    <cellStyle name="Heading2 4" xfId="148"/>
    <cellStyle name="Heading2 4 2" xfId="149"/>
    <cellStyle name="Heading2 5" xfId="150"/>
    <cellStyle name="Heading2 5 2" xfId="151"/>
    <cellStyle name="Heading2 5 3" xfId="152"/>
    <cellStyle name="Heading2 5 3 2" xfId="153"/>
    <cellStyle name="Heading2 6" xfId="154"/>
    <cellStyle name="Heading2 7" xfId="155"/>
    <cellStyle name="Heading2 7 2" xfId="156"/>
    <cellStyle name="Heading2 8" xfId="157"/>
    <cellStyle name="Heading2 8 2" xfId="158"/>
    <cellStyle name="Heading2 9" xfId="159"/>
    <cellStyle name="Heading2 9 2" xfId="160"/>
    <cellStyle name="HIGHLIGHT" xfId="161"/>
    <cellStyle name="Hyperlink 2" xfId="162"/>
    <cellStyle name="Millares [0,1]" xfId="163"/>
    <cellStyle name="Millares [0.0]" xfId="164"/>
    <cellStyle name="Millares [0.1]" xfId="165"/>
    <cellStyle name="Millares [0]_BASES PROYECCIONES" xfId="166"/>
    <cellStyle name="Millares [1]" xfId="167"/>
    <cellStyle name="Millares [2]" xfId="168"/>
    <cellStyle name="Millares [3]" xfId="169"/>
    <cellStyle name="Millares(0)" xfId="170"/>
    <cellStyle name="Millares(1)" xfId="171"/>
    <cellStyle name="Millares[1]" xfId="172"/>
    <cellStyle name="Millares_ADMON-II" xfId="173"/>
    <cellStyle name="Moneda [0]_act" xfId="174"/>
    <cellStyle name="Moneda_act" xfId="175"/>
    <cellStyle name="Normal" xfId="0" builtinId="0"/>
    <cellStyle name="Normal - Style1" xfId="176"/>
    <cellStyle name="Normal - Style1 10" xfId="177"/>
    <cellStyle name="Normal - Style1 2" xfId="178"/>
    <cellStyle name="Normal - Style1 2 2" xfId="179"/>
    <cellStyle name="Normal - Style1 2 2 2" xfId="180"/>
    <cellStyle name="Normal - Style1 2 3" xfId="181"/>
    <cellStyle name="Normal - Style1 3" xfId="182"/>
    <cellStyle name="Normal - Style1 3 2" xfId="183"/>
    <cellStyle name="Normal - Style1 3 2 2" xfId="184"/>
    <cellStyle name="Normal - Style1 3 3" xfId="185"/>
    <cellStyle name="Normal - Style1 4" xfId="186"/>
    <cellStyle name="Normal - Style1 4 2" xfId="187"/>
    <cellStyle name="Normal - Style1 5" xfId="188"/>
    <cellStyle name="Normal - Style1 5 2" xfId="189"/>
    <cellStyle name="Normal - Style1 5 3" xfId="190"/>
    <cellStyle name="Normal - Style1 5 3 2" xfId="191"/>
    <cellStyle name="Normal - Style1 6" xfId="192"/>
    <cellStyle name="Normal - Style1 7" xfId="193"/>
    <cellStyle name="Normal - Style1 7 2" xfId="194"/>
    <cellStyle name="Normal - Style1 8" xfId="195"/>
    <cellStyle name="Normal - Style1 8 2" xfId="196"/>
    <cellStyle name="Normal - Style1 9" xfId="197"/>
    <cellStyle name="Normal - Style1 9 2" xfId="198"/>
    <cellStyle name="Normal 10" xfId="10"/>
    <cellStyle name="Normal 10 2" xfId="199"/>
    <cellStyle name="Normal 10 3" xfId="200"/>
    <cellStyle name="Normal 100" xfId="201"/>
    <cellStyle name="Normal 101" xfId="202"/>
    <cellStyle name="Normal 102" xfId="203"/>
    <cellStyle name="Normal 103" xfId="204"/>
    <cellStyle name="Normal 104" xfId="205"/>
    <cellStyle name="Normal 105" xfId="206"/>
    <cellStyle name="Normal 106" xfId="207"/>
    <cellStyle name="Normal 107" xfId="208"/>
    <cellStyle name="Normal 108" xfId="209"/>
    <cellStyle name="Normal 109" xfId="210"/>
    <cellStyle name="Normal 11" xfId="211"/>
    <cellStyle name="Normal 11 2" xfId="212"/>
    <cellStyle name="Normal 110" xfId="213"/>
    <cellStyle name="Normal 111" xfId="214"/>
    <cellStyle name="Normal 112" xfId="215"/>
    <cellStyle name="Normal 113" xfId="216"/>
    <cellStyle name="Normal 113 2" xfId="217"/>
    <cellStyle name="Normal 114" xfId="218"/>
    <cellStyle name="Normal 12" xfId="12"/>
    <cellStyle name="Normal 12 2" xfId="219"/>
    <cellStyle name="Normal 13" xfId="220"/>
    <cellStyle name="Normal 14" xfId="221"/>
    <cellStyle name="Normal 15" xfId="222"/>
    <cellStyle name="Normal 16" xfId="223"/>
    <cellStyle name="Normal 17" xfId="224"/>
    <cellStyle name="Normal 18" xfId="225"/>
    <cellStyle name="Normal 19" xfId="226"/>
    <cellStyle name="Normal 2" xfId="4"/>
    <cellStyle name="Normal 2 2" xfId="6"/>
    <cellStyle name="Normal 2 2 2" xfId="11"/>
    <cellStyle name="Normal 2 3" xfId="227"/>
    <cellStyle name="Normal 20" xfId="228"/>
    <cellStyle name="Normal 21" xfId="229"/>
    <cellStyle name="Normal 22" xfId="230"/>
    <cellStyle name="Normal 23" xfId="231"/>
    <cellStyle name="Normal 24" xfId="232"/>
    <cellStyle name="Normal 25" xfId="233"/>
    <cellStyle name="Normal 26" xfId="234"/>
    <cellStyle name="Normal 27" xfId="235"/>
    <cellStyle name="Normal 28" xfId="236"/>
    <cellStyle name="Normal 29" xfId="237"/>
    <cellStyle name="Normal 3" xfId="5"/>
    <cellStyle name="Normal 3 2" xfId="238"/>
    <cellStyle name="Normal 3 3" xfId="239"/>
    <cellStyle name="Normal 30" xfId="240"/>
    <cellStyle name="Normal 31" xfId="241"/>
    <cellStyle name="Normal 32" xfId="242"/>
    <cellStyle name="Normal 33" xfId="243"/>
    <cellStyle name="Normal 34" xfId="244"/>
    <cellStyle name="Normal 35" xfId="245"/>
    <cellStyle name="Normal 36" xfId="246"/>
    <cellStyle name="Normal 37" xfId="247"/>
    <cellStyle name="Normal 38" xfId="248"/>
    <cellStyle name="Normal 39" xfId="249"/>
    <cellStyle name="Normal 4" xfId="9"/>
    <cellStyle name="Normal 40" xfId="250"/>
    <cellStyle name="Normal 41" xfId="251"/>
    <cellStyle name="Normal 42" xfId="252"/>
    <cellStyle name="Normal 43" xfId="253"/>
    <cellStyle name="Normal 44" xfId="254"/>
    <cellStyle name="Normal 45" xfId="255"/>
    <cellStyle name="Normal 46" xfId="256"/>
    <cellStyle name="Normal 47" xfId="257"/>
    <cellStyle name="Normal 48" xfId="258"/>
    <cellStyle name="Normal 49" xfId="259"/>
    <cellStyle name="Normal 5" xfId="260"/>
    <cellStyle name="Normal 5 2" xfId="261"/>
    <cellStyle name="Normal 50" xfId="262"/>
    <cellStyle name="Normal 51" xfId="263"/>
    <cellStyle name="Normal 52" xfId="264"/>
    <cellStyle name="Normal 53" xfId="265"/>
    <cellStyle name="Normal 54" xfId="266"/>
    <cellStyle name="Normal 55" xfId="267"/>
    <cellStyle name="Normal 56" xfId="268"/>
    <cellStyle name="Normal 57" xfId="269"/>
    <cellStyle name="Normal 58" xfId="270"/>
    <cellStyle name="Normal 59" xfId="271"/>
    <cellStyle name="Normal 6" xfId="272"/>
    <cellStyle name="Normal 6 2" xfId="273"/>
    <cellStyle name="Normal 60" xfId="274"/>
    <cellStyle name="Normal 61" xfId="275"/>
    <cellStyle name="Normal 62" xfId="276"/>
    <cellStyle name="Normal 63" xfId="277"/>
    <cellStyle name="Normal 64" xfId="278"/>
    <cellStyle name="Normal 65" xfId="279"/>
    <cellStyle name="Normal 66" xfId="280"/>
    <cellStyle name="Normal 67" xfId="281"/>
    <cellStyle name="Normal 68" xfId="282"/>
    <cellStyle name="Normal 69" xfId="283"/>
    <cellStyle name="Normal 7" xfId="284"/>
    <cellStyle name="Normal 7 2" xfId="285"/>
    <cellStyle name="Normal 70" xfId="286"/>
    <cellStyle name="Normal 71" xfId="287"/>
    <cellStyle name="Normal 72" xfId="288"/>
    <cellStyle name="Normal 73" xfId="289"/>
    <cellStyle name="Normal 74" xfId="290"/>
    <cellStyle name="Normal 75" xfId="291"/>
    <cellStyle name="Normal 76" xfId="292"/>
    <cellStyle name="Normal 77" xfId="293"/>
    <cellStyle name="Normal 78" xfId="294"/>
    <cellStyle name="Normal 79" xfId="295"/>
    <cellStyle name="Normal 8" xfId="296"/>
    <cellStyle name="Normal 8 2" xfId="297"/>
    <cellStyle name="Normal 80" xfId="298"/>
    <cellStyle name="Normal 81" xfId="299"/>
    <cellStyle name="Normal 82" xfId="300"/>
    <cellStyle name="Normal 83" xfId="301"/>
    <cellStyle name="Normal 84" xfId="302"/>
    <cellStyle name="Normal 85" xfId="303"/>
    <cellStyle name="Normal 86" xfId="304"/>
    <cellStyle name="Normal 87" xfId="305"/>
    <cellStyle name="Normal 88" xfId="306"/>
    <cellStyle name="Normal 89" xfId="307"/>
    <cellStyle name="Normal 9" xfId="308"/>
    <cellStyle name="Normal 90" xfId="309"/>
    <cellStyle name="Normal 91" xfId="310"/>
    <cellStyle name="Normal 92" xfId="311"/>
    <cellStyle name="Normal 93" xfId="312"/>
    <cellStyle name="Normal 94" xfId="313"/>
    <cellStyle name="Normal 95" xfId="314"/>
    <cellStyle name="Normal 96" xfId="315"/>
    <cellStyle name="Normal 97" xfId="316"/>
    <cellStyle name="Normal 98" xfId="317"/>
    <cellStyle name="Normal 99" xfId="318"/>
    <cellStyle name="Note 2" xfId="319"/>
    <cellStyle name="Note 2 2" xfId="320"/>
    <cellStyle name="Note 3" xfId="321"/>
    <cellStyle name="Note 4" xfId="322"/>
    <cellStyle name="Note 4 2" xfId="323"/>
    <cellStyle name="Note 5" xfId="324"/>
    <cellStyle name="Note 5 2" xfId="325"/>
    <cellStyle name="Note 6" xfId="326"/>
    <cellStyle name="perc" xfId="327"/>
    <cellStyle name="Percent" xfId="3" builtinId="5"/>
    <cellStyle name="Percent (0)" xfId="328"/>
    <cellStyle name="Percent 10" xfId="13"/>
    <cellStyle name="Percent 10 2" xfId="329"/>
    <cellStyle name="Percent 10 3" xfId="330"/>
    <cellStyle name="Percent 10 3 2" xfId="331"/>
    <cellStyle name="Percent 100" xfId="332"/>
    <cellStyle name="Percent 101" xfId="333"/>
    <cellStyle name="Percent 102" xfId="334"/>
    <cellStyle name="Percent 103" xfId="335"/>
    <cellStyle name="Percent 104" xfId="336"/>
    <cellStyle name="Percent 105" xfId="337"/>
    <cellStyle name="Percent 106" xfId="338"/>
    <cellStyle name="Percent 107" xfId="339"/>
    <cellStyle name="Percent 108" xfId="340"/>
    <cellStyle name="Percent 109" xfId="341"/>
    <cellStyle name="Percent 11" xfId="342"/>
    <cellStyle name="Percent 11 2" xfId="343"/>
    <cellStyle name="Percent 11 3" xfId="344"/>
    <cellStyle name="Percent 11 3 2" xfId="345"/>
    <cellStyle name="Percent 110" xfId="346"/>
    <cellStyle name="Percent 111" xfId="347"/>
    <cellStyle name="Percent 112" xfId="348"/>
    <cellStyle name="Percent 113" xfId="349"/>
    <cellStyle name="Percent 114" xfId="350"/>
    <cellStyle name="Percent 115" xfId="351"/>
    <cellStyle name="Percent 116" xfId="352"/>
    <cellStyle name="Percent 117" xfId="353"/>
    <cellStyle name="Percent 118" xfId="354"/>
    <cellStyle name="Percent 119" xfId="355"/>
    <cellStyle name="Percent 12" xfId="356"/>
    <cellStyle name="Percent 12 2" xfId="357"/>
    <cellStyle name="Percent 12 3" xfId="358"/>
    <cellStyle name="Percent 12 3 2" xfId="359"/>
    <cellStyle name="Percent 120" xfId="360"/>
    <cellStyle name="Percent 121" xfId="361"/>
    <cellStyle name="Percent 122" xfId="362"/>
    <cellStyle name="Percent 123" xfId="363"/>
    <cellStyle name="Percent 124" xfId="364"/>
    <cellStyle name="Percent 125" xfId="365"/>
    <cellStyle name="Percent 126" xfId="366"/>
    <cellStyle name="Percent 127" xfId="367"/>
    <cellStyle name="Percent 128" xfId="368"/>
    <cellStyle name="Percent 129" xfId="369"/>
    <cellStyle name="Percent 13" xfId="370"/>
    <cellStyle name="Percent 130" xfId="371"/>
    <cellStyle name="Percent 131" xfId="372"/>
    <cellStyle name="Percent 132" xfId="373"/>
    <cellStyle name="Percent 133" xfId="374"/>
    <cellStyle name="Percent 134" xfId="375"/>
    <cellStyle name="Percent 135" xfId="376"/>
    <cellStyle name="Percent 136" xfId="377"/>
    <cellStyle name="Percent 137" xfId="378"/>
    <cellStyle name="Percent 138" xfId="379"/>
    <cellStyle name="Percent 139" xfId="380"/>
    <cellStyle name="Percent 14" xfId="381"/>
    <cellStyle name="Percent 140" xfId="382"/>
    <cellStyle name="Percent 141" xfId="383"/>
    <cellStyle name="Percent 142" xfId="384"/>
    <cellStyle name="Percent 143" xfId="385"/>
    <cellStyle name="Percent 143 2" xfId="386"/>
    <cellStyle name="Percent 15" xfId="387"/>
    <cellStyle name="Percent 16" xfId="388"/>
    <cellStyle name="Percent 17" xfId="389"/>
    <cellStyle name="Percent 17 2" xfId="390"/>
    <cellStyle name="Percent 18" xfId="391"/>
    <cellStyle name="Percent 18 2" xfId="392"/>
    <cellStyle name="Percent 19" xfId="393"/>
    <cellStyle name="Percent 19 2" xfId="394"/>
    <cellStyle name="Percent 2" xfId="395"/>
    <cellStyle name="Percent 2 2" xfId="396"/>
    <cellStyle name="Percent 2 3" xfId="397"/>
    <cellStyle name="Percent 2 3 2" xfId="398"/>
    <cellStyle name="Percent 20" xfId="399"/>
    <cellStyle name="Percent 20 2" xfId="400"/>
    <cellStyle name="Percent 21" xfId="401"/>
    <cellStyle name="Percent 21 2" xfId="402"/>
    <cellStyle name="Percent 22" xfId="403"/>
    <cellStyle name="Percent 22 2" xfId="404"/>
    <cellStyle name="Percent 23" xfId="405"/>
    <cellStyle name="Percent 23 2" xfId="406"/>
    <cellStyle name="Percent 24" xfId="407"/>
    <cellStyle name="Percent 24 2" xfId="408"/>
    <cellStyle name="Percent 25" xfId="409"/>
    <cellStyle name="Percent 25 2" xfId="410"/>
    <cellStyle name="Percent 26" xfId="411"/>
    <cellStyle name="Percent 26 2" xfId="412"/>
    <cellStyle name="Percent 27" xfId="413"/>
    <cellStyle name="Percent 27 2" xfId="414"/>
    <cellStyle name="Percent 28" xfId="415"/>
    <cellStyle name="Percent 29" xfId="416"/>
    <cellStyle name="Percent 3" xfId="417"/>
    <cellStyle name="Percent 3 2" xfId="418"/>
    <cellStyle name="Percent 30" xfId="419"/>
    <cellStyle name="Percent 31" xfId="420"/>
    <cellStyle name="Percent 31 2" xfId="421"/>
    <cellStyle name="Percent 32" xfId="422"/>
    <cellStyle name="Percent 33" xfId="423"/>
    <cellStyle name="Percent 34" xfId="424"/>
    <cellStyle name="Percent 35" xfId="425"/>
    <cellStyle name="Percent 36" xfId="426"/>
    <cellStyle name="Percent 37" xfId="427"/>
    <cellStyle name="Percent 38" xfId="428"/>
    <cellStyle name="Percent 39" xfId="429"/>
    <cellStyle name="Percent 4" xfId="430"/>
    <cellStyle name="Percent 4 2" xfId="431"/>
    <cellStyle name="Percent 40" xfId="432"/>
    <cellStyle name="Percent 41" xfId="433"/>
    <cellStyle name="Percent 42" xfId="434"/>
    <cellStyle name="Percent 43" xfId="435"/>
    <cellStyle name="Percent 44" xfId="436"/>
    <cellStyle name="Percent 45" xfId="437"/>
    <cellStyle name="Percent 46" xfId="438"/>
    <cellStyle name="Percent 47" xfId="439"/>
    <cellStyle name="Percent 48" xfId="440"/>
    <cellStyle name="Percent 49" xfId="441"/>
    <cellStyle name="Percent 5" xfId="442"/>
    <cellStyle name="Percent 5 2" xfId="443"/>
    <cellStyle name="Percent 50" xfId="444"/>
    <cellStyle name="Percent 51" xfId="445"/>
    <cellStyle name="Percent 52" xfId="446"/>
    <cellStyle name="Percent 53" xfId="447"/>
    <cellStyle name="Percent 54" xfId="448"/>
    <cellStyle name="Percent 55" xfId="449"/>
    <cellStyle name="Percent 56" xfId="450"/>
    <cellStyle name="Percent 57" xfId="451"/>
    <cellStyle name="Percent 58" xfId="452"/>
    <cellStyle name="Percent 59" xfId="453"/>
    <cellStyle name="Percent 6" xfId="454"/>
    <cellStyle name="Percent 6 2" xfId="455"/>
    <cellStyle name="Percent 60" xfId="456"/>
    <cellStyle name="Percent 61" xfId="457"/>
    <cellStyle name="Percent 62" xfId="458"/>
    <cellStyle name="Percent 63" xfId="459"/>
    <cellStyle name="Percent 64" xfId="460"/>
    <cellStyle name="Percent 65" xfId="461"/>
    <cellStyle name="Percent 66" xfId="462"/>
    <cellStyle name="Percent 67" xfId="463"/>
    <cellStyle name="Percent 68" xfId="464"/>
    <cellStyle name="Percent 69" xfId="465"/>
    <cellStyle name="Percent 7" xfId="466"/>
    <cellStyle name="Percent 7 2" xfId="467"/>
    <cellStyle name="Percent 70" xfId="468"/>
    <cellStyle name="Percent 71" xfId="469"/>
    <cellStyle name="Percent 72" xfId="470"/>
    <cellStyle name="Percent 73" xfId="471"/>
    <cellStyle name="Percent 74" xfId="472"/>
    <cellStyle name="Percent 75" xfId="473"/>
    <cellStyle name="Percent 76" xfId="474"/>
    <cellStyle name="Percent 77" xfId="475"/>
    <cellStyle name="Percent 78" xfId="476"/>
    <cellStyle name="Percent 79" xfId="477"/>
    <cellStyle name="Percent 8" xfId="478"/>
    <cellStyle name="Percent 8 2" xfId="479"/>
    <cellStyle name="Percent 8 2 2" xfId="480"/>
    <cellStyle name="Percent 8 3" xfId="481"/>
    <cellStyle name="Percent 8 3 2" xfId="482"/>
    <cellStyle name="Percent 8 4" xfId="483"/>
    <cellStyle name="Percent 80" xfId="484"/>
    <cellStyle name="Percent 81" xfId="485"/>
    <cellStyle name="Percent 82" xfId="486"/>
    <cellStyle name="Percent 83" xfId="487"/>
    <cellStyle name="Percent 84" xfId="488"/>
    <cellStyle name="Percent 85" xfId="489"/>
    <cellStyle name="Percent 86" xfId="490"/>
    <cellStyle name="Percent 87" xfId="491"/>
    <cellStyle name="Percent 88" xfId="492"/>
    <cellStyle name="Percent 89" xfId="493"/>
    <cellStyle name="Percent 9" xfId="494"/>
    <cellStyle name="Percent 9 2" xfId="495"/>
    <cellStyle name="Percent 9 3" xfId="496"/>
    <cellStyle name="Percent 9 3 2" xfId="497"/>
    <cellStyle name="Percent 90" xfId="498"/>
    <cellStyle name="Percent 91" xfId="499"/>
    <cellStyle name="Percent 92" xfId="500"/>
    <cellStyle name="Percent 93" xfId="501"/>
    <cellStyle name="Percent 94" xfId="502"/>
    <cellStyle name="Percent 95" xfId="503"/>
    <cellStyle name="Percent 96" xfId="504"/>
    <cellStyle name="Percent 97" xfId="505"/>
    <cellStyle name="Percent 98" xfId="506"/>
    <cellStyle name="Percent 99" xfId="507"/>
    <cellStyle name="Percent(0)" xfId="508"/>
    <cellStyle name="Porcentual_Depreciacion" xfId="509"/>
    <cellStyle name="Resaltar" xfId="510"/>
    <cellStyle name="Resaltar1" xfId="511"/>
    <cellStyle name="ReserveNumbers" xfId="512"/>
    <cellStyle name="STA-TI - Style4" xfId="513"/>
    <cellStyle name="sub-to - Style3" xfId="514"/>
    <cellStyle name="T¡tu-1 - Style2" xfId="515"/>
    <cellStyle name="Tope - Style1" xfId="516"/>
    <cellStyle name="Total 2" xfId="517"/>
    <cellStyle name="Total 2 2" xfId="518"/>
    <cellStyle name="Total 3" xfId="519"/>
    <cellStyle name="Total 3 2" xfId="520"/>
    <cellStyle name="Total 3 3" xfId="521"/>
    <cellStyle name="Total 3 3 2" xfId="522"/>
    <cellStyle name="Total 4" xfId="523"/>
    <cellStyle name="Total 5" xfId="524"/>
    <cellStyle name="Total 5 2" xfId="525"/>
    <cellStyle name="Total 6" xfId="526"/>
    <cellStyle name="Total 6 2" xfId="527"/>
    <cellStyle name="Total 7" xfId="528"/>
    <cellStyle name="Unprot" xfId="529"/>
    <cellStyle name="Unprot 2" xfId="530"/>
    <cellStyle name="Unprot 3" xfId="531"/>
    <cellStyle name="Unprot$" xfId="532"/>
    <cellStyle name="Unprot_Currency" xfId="533"/>
    <cellStyle name="Unprotect" xfId="534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57150</xdr:rowOff>
        </xdr:from>
        <xdr:to>
          <xdr:col>9</xdr:col>
          <xdr:colOff>0</xdr:colOff>
          <xdr:row>9</xdr:row>
          <xdr:rowOff>76200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152400</xdr:rowOff>
        </xdr:from>
        <xdr:to>
          <xdr:col>8</xdr:col>
          <xdr:colOff>95250</xdr:colOff>
          <xdr:row>8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BUDGET/2014/Administrative/Kick-Off%20Meeting%20Materials/Kick-Off%20Meeting/Kick-Off%20Slide%20De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\2010\0610fs\0610fs%20val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2010/0610fs/0610fs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writing Responsibility"/>
      <sheetName val="Corporate Responsiblity"/>
      <sheetName val="Class of Business"/>
      <sheetName val="Reporting Structure"/>
      <sheetName val="Key Dates"/>
      <sheetName val="Key Dates_v2"/>
      <sheetName val="Version Content"/>
      <sheetName val="Regional Structure"/>
      <sheetName val="Improv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HECKLIST"/>
      <sheetName val="INFORMATION"/>
      <sheetName val="INPUT CHECK SHEET"/>
      <sheetName val="F9"/>
      <sheetName val="F9NMC"/>
      <sheetName val="NAV_BS"/>
      <sheetName val="NAV_IS"/>
      <sheetName val="NIC_BS"/>
      <sheetName val="NIC_IS"/>
      <sheetName val="BS"/>
      <sheetName val="IS"/>
      <sheetName val="GRP_BS"/>
      <sheetName val="GRP_IS"/>
      <sheetName val="NavAgencyBS"/>
      <sheetName val="NavAgencyIS"/>
      <sheetName val="CONSO_BS"/>
      <sheetName val="CONSO_IS"/>
      <sheetName val="CompreInc"/>
      <sheetName val="Cash_Flow"/>
      <sheetName val="CF_WKSHEET"/>
      <sheetName val="Current Quarter"/>
      <sheetName val="PRIOR PERIOD CONSOL IS"/>
      <sheetName val="Chart1"/>
      <sheetName val="Chart2"/>
      <sheetName val="DTX"/>
      <sheetName val="Sheet3"/>
      <sheetName val="Chart3"/>
    </sheetNames>
    <sheetDataSet>
      <sheetData sheetId="0"/>
      <sheetData sheetId="1"/>
      <sheetData sheetId="2"/>
      <sheetData sheetId="3">
        <row r="45">
          <cell r="G45">
            <v>40200</v>
          </cell>
        </row>
      </sheetData>
      <sheetData sheetId="4">
        <row r="45">
          <cell r="H45">
            <v>51556.05999999999</v>
          </cell>
        </row>
      </sheetData>
      <sheetData sheetId="5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Navigators</v>
          </cell>
          <cell r="C7">
            <v>0</v>
          </cell>
          <cell r="D7" t="str">
            <v>Prior Year Rollfwd</v>
          </cell>
          <cell r="E7">
            <v>0</v>
          </cell>
          <cell r="F7" t="str">
            <v>Current Year Statutory Reclasses</v>
          </cell>
          <cell r="G7">
            <v>0</v>
          </cell>
        </row>
        <row r="8">
          <cell r="B8" t="str">
            <v>Per Trial Bal</v>
          </cell>
          <cell r="C8">
            <v>0</v>
          </cell>
          <cell r="D8" t="str">
            <v>Stat</v>
          </cell>
          <cell r="E8">
            <v>0</v>
          </cell>
          <cell r="F8" t="str">
            <v>Dr</v>
          </cell>
          <cell r="G8">
            <v>0</v>
          </cell>
        </row>
        <row r="9">
          <cell r="A9" t="str">
            <v>ASSETS</v>
          </cell>
          <cell r="B9" t="str">
            <v xml:space="preserve"> </v>
          </cell>
        </row>
        <row r="10">
          <cell r="A10" t="str">
            <v xml:space="preserve">  Bonds</v>
          </cell>
          <cell r="B10">
            <v>1372336638.3899996</v>
          </cell>
          <cell r="C10">
            <v>0</v>
          </cell>
          <cell r="D10">
            <v>662893.04999995232</v>
          </cell>
          <cell r="E10">
            <v>0</v>
          </cell>
          <cell r="F10">
            <v>-333341.03000000003</v>
          </cell>
          <cell r="G10" t="str">
            <v>(a)</v>
          </cell>
        </row>
        <row r="11">
          <cell r="A11" t="str">
            <v xml:space="preserve">  Preferred Stocks-Redeem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71896676.060000002</v>
          </cell>
          <cell r="C12">
            <v>0</v>
          </cell>
          <cell r="D12">
            <v>15233435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Common Stocks - Other Assets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Short term Investments</v>
          </cell>
          <cell r="B14">
            <v>40775245.790000007</v>
          </cell>
          <cell r="C14">
            <v>0</v>
          </cell>
          <cell r="D14">
            <v>0</v>
          </cell>
          <cell r="E14">
            <v>0</v>
          </cell>
          <cell r="F14">
            <v>1616725.2499999991</v>
          </cell>
          <cell r="G14" t="str">
            <v>(b)</v>
          </cell>
        </row>
        <row r="15">
          <cell r="A15" t="str">
            <v xml:space="preserve">  Investment in NIC</v>
          </cell>
          <cell r="B15">
            <v>118575362.73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Payable for securities</v>
          </cell>
          <cell r="B16">
            <v>8874781.0999999996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Cash</v>
          </cell>
          <cell r="B17">
            <v>1616725.2499999991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Agents Bal Receivable</v>
          </cell>
          <cell r="B18">
            <v>92269164.420000002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Deposits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Accrued Int and Div</v>
          </cell>
          <cell r="B20">
            <v>12730890.23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Prepaid Acquisition Costs</v>
          </cell>
          <cell r="B21">
            <v>9284048.1699999999</v>
          </cell>
          <cell r="C21">
            <v>0</v>
          </cell>
          <cell r="D21">
            <v>-7949575.8399999999</v>
          </cell>
          <cell r="E21">
            <v>0</v>
          </cell>
          <cell r="F21">
            <v>-1334462.03</v>
          </cell>
          <cell r="G21" t="str">
            <v>(c)</v>
          </cell>
        </row>
        <row r="22">
          <cell r="A22" t="str">
            <v xml:space="preserve">  Reinsurance Recoverable on Paid Loss</v>
          </cell>
          <cell r="B22">
            <v>34673637.780000001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Prepaid Reinsurance Premiums</v>
          </cell>
          <cell r="B23">
            <v>0</v>
          </cell>
          <cell r="D23">
            <v>0</v>
          </cell>
        </row>
        <row r="24">
          <cell r="A24" t="str">
            <v xml:space="preserve">  Reins Receivable on paid/unpd loss &amp; LAE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Deferred Income Tax Rec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Prepaid Taxes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Miscellaneous a/c receivables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</row>
        <row r="28">
          <cell r="A28" t="str">
            <v xml:space="preserve">  Intercompany Receivable/(Payable)</v>
          </cell>
          <cell r="B28">
            <v>-32485884.559999995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Federal Income Tax Rec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Property and equipment, net</v>
          </cell>
          <cell r="B30">
            <v>2023620.6999999993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Other Assets</v>
          </cell>
          <cell r="B31">
            <v>371384.10000000009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Deferred Taxes(Stat only)</v>
          </cell>
          <cell r="B32">
            <v>41562342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TOTAL ASSETS</v>
          </cell>
          <cell r="B33">
            <v>1774504632.1599996</v>
          </cell>
          <cell r="C33">
            <v>0</v>
          </cell>
          <cell r="D33">
            <v>7946752.2099999525</v>
          </cell>
          <cell r="E33">
            <v>0</v>
          </cell>
          <cell r="F33">
            <v>-51077.810000000987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LIABILITIES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Reserve for Loss &amp; Loss Exp</v>
          </cell>
          <cell r="B36">
            <v>799769734.14999986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Unearned Premium Reserves</v>
          </cell>
          <cell r="B37">
            <v>225721456.90000004</v>
          </cell>
          <cell r="D37">
            <v>0</v>
          </cell>
          <cell r="F37">
            <v>0</v>
          </cell>
          <cell r="G37">
            <v>0</v>
          </cell>
        </row>
        <row r="38">
          <cell r="A38" t="str">
            <v xml:space="preserve">  Accounts Payable/Retroactive RI Reserves</v>
          </cell>
          <cell r="B38">
            <v>317027.65000000061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Loan Payable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Contingent Comm Payable </v>
          </cell>
          <cell r="B40">
            <v>-1752298.15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Commission Payable - affiliates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Ceded Reins Bal Payable</v>
          </cell>
          <cell r="B42">
            <v>56003975.530000001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Unauthorized Reinsurance</v>
          </cell>
          <cell r="B43">
            <v>27869293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Funds Due Reinsurer</v>
          </cell>
          <cell r="B44">
            <v>7145955.7999999998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Funds Held Under R/I Treaty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Federal Income Tax Payable</v>
          </cell>
          <cell r="B46">
            <v>-4631412.0200000005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Deferred Income Tax Payable -Unrealized</v>
          </cell>
          <cell r="B47">
            <v>0</v>
          </cell>
          <cell r="D47">
            <v>0</v>
          </cell>
        </row>
        <row r="48">
          <cell r="A48" t="str">
            <v xml:space="preserve">  Intercompany Receivable/(Payable)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  Total Liabilities</v>
          </cell>
          <cell r="B49">
            <v>1110443732.8599999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STOCKHOLDERS EQUITY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Preferred Stock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Paid in Capital-Pref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Common Stock</v>
          </cell>
          <cell r="B54">
            <v>5000000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Paid in Capital-Common</v>
          </cell>
          <cell r="B55">
            <v>361122108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Net Income</v>
          </cell>
          <cell r="B56">
            <v>45452675.270001709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Net Unrealized Gains 12/31/09</v>
          </cell>
          <cell r="B57">
            <v>0</v>
          </cell>
          <cell r="C57">
            <v>0</v>
          </cell>
          <cell r="D57">
            <v>15896328.049999952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Deferred Tax on Unrealized 12/31/09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6">
        <row r="1">
          <cell r="A1" t="str">
            <v xml:space="preserve">         Navigators Insurance Company, incl. UK Branch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             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F3" t="str">
            <v>June 30, 2010</v>
          </cell>
        </row>
        <row r="4">
          <cell r="B4">
            <v>0</v>
          </cell>
        </row>
        <row r="6">
          <cell r="A6">
            <v>0</v>
          </cell>
          <cell r="B6" t="str">
            <v>Trial Balance</v>
          </cell>
          <cell r="C6">
            <v>0</v>
          </cell>
          <cell r="D6" t="str">
            <v>Statutory Reclasses</v>
          </cell>
          <cell r="E6">
            <v>0</v>
          </cell>
          <cell r="F6">
            <v>0</v>
          </cell>
          <cell r="G6" t="str">
            <v>Statutory</v>
          </cell>
        </row>
        <row r="7">
          <cell r="A7">
            <v>0</v>
          </cell>
          <cell r="B7" t="str">
            <v>Navigators</v>
          </cell>
          <cell r="C7">
            <v>0</v>
          </cell>
          <cell r="D7" t="str">
            <v>Debit</v>
          </cell>
          <cell r="E7" t="str">
            <v>Credit</v>
          </cell>
          <cell r="F7">
            <v>0</v>
          </cell>
          <cell r="G7" t="str">
            <v>Navigators</v>
          </cell>
        </row>
        <row r="8">
          <cell r="A8" t="str">
            <v>REVENUES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 xml:space="preserve">  Premiums Earned</v>
          </cell>
          <cell r="B9">
            <v>221635753.49000004</v>
          </cell>
          <cell r="C9" t="str">
            <v xml:space="preserve"> </v>
          </cell>
          <cell r="D9">
            <v>0</v>
          </cell>
          <cell r="E9">
            <v>0</v>
          </cell>
          <cell r="F9">
            <v>0</v>
          </cell>
          <cell r="G9">
            <v>221635753.49000004</v>
          </cell>
        </row>
        <row r="10">
          <cell r="A10" t="str">
            <v xml:space="preserve">  Investment Income</v>
          </cell>
          <cell r="B10">
            <v>29624241.220000003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29624241.220000003</v>
          </cell>
        </row>
        <row r="11">
          <cell r="A11" t="str">
            <v xml:space="preserve">    Inv exp</v>
          </cell>
          <cell r="B11">
            <v>-911513.02999999991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-911513.02999999991</v>
          </cell>
        </row>
        <row r="12">
          <cell r="A12" t="str">
            <v xml:space="preserve">  Realized Gains</v>
          </cell>
          <cell r="B12">
            <v>15703184.58</v>
          </cell>
          <cell r="C12" t="str">
            <v xml:space="preserve"> </v>
          </cell>
          <cell r="D12">
            <v>0</v>
          </cell>
          <cell r="E12">
            <v>0</v>
          </cell>
          <cell r="F12">
            <v>0</v>
          </cell>
          <cell r="G12">
            <v>15703184.58</v>
          </cell>
        </row>
        <row r="13">
          <cell r="A13" t="str">
            <v xml:space="preserve">  Other Income</v>
          </cell>
          <cell r="B13">
            <v>-1899279.3199983828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-1899279.3199983828</v>
          </cell>
        </row>
        <row r="14">
          <cell r="A14" t="str">
            <v xml:space="preserve">   total revenues</v>
          </cell>
          <cell r="B14">
            <v>264152386.94000167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264152386.94000167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EXPENSES</v>
          </cell>
          <cell r="B16" t="str">
            <v xml:space="preserve">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Loss and Loss Adj</v>
          </cell>
          <cell r="B17">
            <v>133265261.91999994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133265261.91999994</v>
          </cell>
        </row>
        <row r="18">
          <cell r="A18" t="str">
            <v xml:space="preserve">  Commissions &amp; Brkge - Non Affil</v>
          </cell>
          <cell r="B18">
            <v>31571682.920000006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31571682.920000006</v>
          </cell>
        </row>
        <row r="19">
          <cell r="A19" t="str">
            <v xml:space="preserve">  Commissions - affiliates</v>
          </cell>
          <cell r="B19">
            <v>42141193.499999993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42141193.499999993</v>
          </cell>
        </row>
        <row r="20">
          <cell r="A20" t="str">
            <v xml:space="preserve">  Change in Deferred Acquisition</v>
          </cell>
          <cell r="B20">
            <v>-1334462.03</v>
          </cell>
          <cell r="C20">
            <v>0</v>
          </cell>
          <cell r="D20">
            <v>0</v>
          </cell>
          <cell r="E20">
            <v>-1334462.03</v>
          </cell>
          <cell r="F20" t="str">
            <v>(a)</v>
          </cell>
          <cell r="G20">
            <v>0</v>
          </cell>
        </row>
        <row r="21">
          <cell r="A21" t="str">
            <v xml:space="preserve">  Other Expenses</v>
          </cell>
          <cell r="B21">
            <v>9397876.3600000031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9397876.3600000031</v>
          </cell>
        </row>
        <row r="22">
          <cell r="A22" t="str">
            <v xml:space="preserve">   total expenses</v>
          </cell>
          <cell r="B22">
            <v>215041552.66999996</v>
          </cell>
          <cell r="C22" t="str">
            <v xml:space="preserve"> </v>
          </cell>
          <cell r="D22">
            <v>0</v>
          </cell>
          <cell r="E22">
            <v>-1334462.03</v>
          </cell>
          <cell r="F22">
            <v>0</v>
          </cell>
          <cell r="G22">
            <v>216376014.69999996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Operating Income Before Tax</v>
          </cell>
          <cell r="B24">
            <v>49110834.270001709</v>
          </cell>
          <cell r="C24">
            <v>0</v>
          </cell>
          <cell r="D24">
            <v>0</v>
          </cell>
          <cell r="E24">
            <v>-1334462.03</v>
          </cell>
          <cell r="F24">
            <v>0</v>
          </cell>
          <cell r="G24">
            <v>47776372.240001708</v>
          </cell>
        </row>
        <row r="25">
          <cell r="A25">
            <v>0</v>
          </cell>
          <cell r="B25" t="str">
            <v xml:space="preserve">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Income Tax Expense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Current          </v>
          </cell>
          <cell r="B27">
            <v>3658159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3658159</v>
          </cell>
        </row>
        <row r="28">
          <cell r="A28" t="str">
            <v xml:space="preserve">  Deferred 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 total</v>
          </cell>
          <cell r="B29">
            <v>3658159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3658159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Net Income Before Change in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Accounting Principle</v>
          </cell>
          <cell r="B32">
            <v>45452675.270001709</v>
          </cell>
          <cell r="C32">
            <v>0</v>
          </cell>
          <cell r="D32">
            <v>0</v>
          </cell>
          <cell r="E32">
            <v>-1334462.03</v>
          </cell>
          <cell r="F32">
            <v>0</v>
          </cell>
          <cell r="G32">
            <v>44118213.240001708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Income From NIC (Non Consolidated)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NET INCOME </v>
          </cell>
          <cell r="B37">
            <v>45452675.270001709</v>
          </cell>
          <cell r="C37">
            <v>0</v>
          </cell>
          <cell r="D37">
            <v>0</v>
          </cell>
          <cell r="E37">
            <v>-1334462.03</v>
          </cell>
          <cell r="F37">
            <v>0</v>
          </cell>
          <cell r="G37">
            <v>44118213.240001708</v>
          </cell>
        </row>
        <row r="38">
          <cell r="A38">
            <v>0</v>
          </cell>
          <cell r="B38" t="str">
            <v xml:space="preserve">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Listing of reclasses: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(a) Eliminate DAC for statutory purposes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   Dr. I/S - Change in DAC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 Cr. B/S - Prepaid acquisition costs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(b) Record TIPS income - Included all in realized for Stat when sold, pieces in Investment Income for GAAP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   Dr. B/S - Unrealized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       Cr. I/S - Realized gains/losses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7">
        <row r="1">
          <cell r="A1" t="str">
            <v>NIC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7">
          <cell r="A7">
            <v>0</v>
          </cell>
          <cell r="B7" t="str">
            <v>Per</v>
          </cell>
          <cell r="C7">
            <v>0</v>
          </cell>
          <cell r="D7" t="str">
            <v>Prior Year Rollfwd</v>
          </cell>
          <cell r="E7">
            <v>0</v>
          </cell>
          <cell r="F7" t="str">
            <v>Statutory Reclass</v>
          </cell>
          <cell r="G7">
            <v>0</v>
          </cell>
        </row>
        <row r="8">
          <cell r="A8">
            <v>0</v>
          </cell>
          <cell r="B8" t="str">
            <v>Trial Bal</v>
          </cell>
          <cell r="C8">
            <v>0</v>
          </cell>
          <cell r="D8" t="str">
            <v>Stat</v>
          </cell>
          <cell r="E8">
            <v>0</v>
          </cell>
          <cell r="F8" t="str">
            <v>Debit</v>
          </cell>
          <cell r="G8">
            <v>0</v>
          </cell>
        </row>
        <row r="9">
          <cell r="A9" t="str">
            <v>ASSETS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 xml:space="preserve">  Bonds</v>
          </cell>
          <cell r="B10">
            <v>116482746.92999999</v>
          </cell>
          <cell r="C10">
            <v>0</v>
          </cell>
          <cell r="D10">
            <v>132578.51999999583</v>
          </cell>
          <cell r="E10">
            <v>0</v>
          </cell>
          <cell r="F10">
            <v>-68158.799999999988</v>
          </cell>
          <cell r="G10" t="str">
            <v>(a)</v>
          </cell>
        </row>
        <row r="11">
          <cell r="A11" t="str">
            <v xml:space="preserve">  Preferred Stocks-Redeem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Short term Investments</v>
          </cell>
          <cell r="B13">
            <v>2621477.42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Cash</v>
          </cell>
          <cell r="B14">
            <v>300005.51</v>
          </cell>
          <cell r="C14">
            <v>0</v>
          </cell>
          <cell r="D14">
            <v>0</v>
          </cell>
          <cell r="E14">
            <v>0</v>
          </cell>
          <cell r="F14">
            <v>-300005.51</v>
          </cell>
          <cell r="G14" t="str">
            <v>(b)</v>
          </cell>
        </row>
        <row r="15">
          <cell r="A15" t="str">
            <v xml:space="preserve">  Agents Bal Receivable</v>
          </cell>
          <cell r="B15">
            <v>10925448.58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Deposits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Accrued Int and Div</v>
          </cell>
          <cell r="B17">
            <v>1005294.2000000001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Prepaid Acquisition Costs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Reinsurance Recoverable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Prepaid Reinsurance Premiums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Reins Receivable on paid/unpd loss &amp; LAE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Deferred Income Tax Rec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Prepaid Expenses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Miscellaneous A/c Rec-Deferred tax Stat only</v>
          </cell>
          <cell r="B24">
            <v>1115582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Intercompany Receivable/Payable</v>
          </cell>
          <cell r="B25">
            <v>4794.8900000000003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Federal Income Tax Rec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TOTAL ASSETS</v>
          </cell>
          <cell r="B27">
            <v>132455349.53</v>
          </cell>
          <cell r="C27">
            <v>0</v>
          </cell>
          <cell r="D27">
            <v>132578.51999999583</v>
          </cell>
          <cell r="E27">
            <v>0</v>
          </cell>
          <cell r="F27">
            <v>-368164.31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LIABILITIES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 Reserve for Loss &amp; Loss Exp</v>
          </cell>
          <cell r="B30">
            <v>1.862645149230957E-9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Unearned Premium Reserves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Payable for security</v>
          </cell>
          <cell r="B32">
            <v>1649028.22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Accounts Payable</v>
          </cell>
          <cell r="B33">
            <v>31990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Loan Payable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 xml:space="preserve">  Contingent Comm Payable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Commission Payable - affiliates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Ceded Reins Bal Payable</v>
          </cell>
          <cell r="B37">
            <v>10925448.58</v>
          </cell>
          <cell r="C37">
            <v>0</v>
          </cell>
          <cell r="D37">
            <v>0</v>
          </cell>
          <cell r="E37">
            <v>0</v>
          </cell>
          <cell r="F37">
            <v>10925448.58</v>
          </cell>
          <cell r="G37" t="str">
            <v>(c)</v>
          </cell>
        </row>
        <row r="38">
          <cell r="A38" t="str">
            <v xml:space="preserve">  Funds Due Reinsurer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Funds Held Under R/I Treaty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Federal Income Tax Payable</v>
          </cell>
          <cell r="B40">
            <v>1273520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Deferred Income Tax Payable</v>
          </cell>
          <cell r="F41">
            <v>0</v>
          </cell>
          <cell r="G41">
            <v>0</v>
          </cell>
        </row>
        <row r="42">
          <cell r="A42" t="str">
            <v xml:space="preserve">  Intercompany Receivable/Payable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  Total Liabilities</v>
          </cell>
          <cell r="B43">
            <v>13879986.800000003</v>
          </cell>
          <cell r="C43">
            <v>0</v>
          </cell>
          <cell r="D43">
            <v>0</v>
          </cell>
          <cell r="E43">
            <v>0</v>
          </cell>
          <cell r="F43">
            <v>10925448.58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STOCKHOLDERS EQUITY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Preferred Stock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Paid in Capital-Pref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 Common Stock</v>
          </cell>
          <cell r="B48">
            <v>5000000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Paid in Capital-Common</v>
          </cell>
          <cell r="B49">
            <v>86000000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 Net Unrealized Gains 12/31/09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Deferred Taxes Unrealized 12/31/09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Net Unrealized Change for the Period</v>
          </cell>
          <cell r="B52">
            <v>37685.279999999999</v>
          </cell>
          <cell r="C52">
            <v>0</v>
          </cell>
          <cell r="D52">
            <v>132578.51999999583</v>
          </cell>
          <cell r="E52">
            <v>0</v>
          </cell>
          <cell r="F52">
            <v>68158.799999999988</v>
          </cell>
          <cell r="G52" t="str">
            <v>(a)</v>
          </cell>
        </row>
        <row r="53">
          <cell r="A53" t="str">
            <v xml:space="preserve">  Deferred Taxes </v>
          </cell>
          <cell r="B53">
            <v>1115582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Net income</v>
          </cell>
          <cell r="B54">
            <v>1822507.8199999803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Retained Earnings</v>
          </cell>
          <cell r="B55">
            <v>24599587.629999999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  Total Stockholders Equity</v>
          </cell>
          <cell r="B56">
            <v>118575362.72999997</v>
          </cell>
          <cell r="C56">
            <v>0</v>
          </cell>
          <cell r="D56">
            <v>132578.51999999583</v>
          </cell>
          <cell r="E56">
            <v>0</v>
          </cell>
          <cell r="F56">
            <v>68158.799999999988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TOTAL LIABILITIES AND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8">
        <row r="1">
          <cell r="A1" t="str">
            <v>NIC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G4">
            <v>40389.441976041664</v>
          </cell>
        </row>
        <row r="5">
          <cell r="A5">
            <v>0</v>
          </cell>
          <cell r="B5">
            <v>0</v>
          </cell>
          <cell r="G5">
            <v>40389.441976041664</v>
          </cell>
        </row>
        <row r="7">
          <cell r="B7" t="str">
            <v>Statutory</v>
          </cell>
          <cell r="C7" t="str">
            <v xml:space="preserve">        G A A P    Adjustments</v>
          </cell>
          <cell r="D7">
            <v>0</v>
          </cell>
          <cell r="E7">
            <v>0</v>
          </cell>
          <cell r="F7">
            <v>0</v>
          </cell>
          <cell r="G7" t="str">
            <v>GAAP</v>
          </cell>
        </row>
        <row r="8">
          <cell r="B8" t="str">
            <v>NIC Ins. Co.</v>
          </cell>
          <cell r="C8" t="str">
            <v>Dr</v>
          </cell>
          <cell r="D8">
            <v>0</v>
          </cell>
          <cell r="E8" t="str">
            <v>Cr</v>
          </cell>
          <cell r="F8">
            <v>0</v>
          </cell>
          <cell r="G8" t="str">
            <v>NIC Ins. Co.</v>
          </cell>
        </row>
        <row r="9">
          <cell r="A9" t="str">
            <v>REVENUES</v>
          </cell>
        </row>
        <row r="10">
          <cell r="A10" t="str">
            <v xml:space="preserve">  Premiums Earned</v>
          </cell>
          <cell r="B10">
            <v>0</v>
          </cell>
          <cell r="C10" t="str">
            <v xml:space="preserve">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Investment Income</v>
          </cell>
          <cell r="B11">
            <v>2404458.87</v>
          </cell>
          <cell r="C11">
            <v>0</v>
          </cell>
          <cell r="D11">
            <v>0</v>
          </cell>
          <cell r="E11">
            <v>49234.5</v>
          </cell>
          <cell r="F11" t="str">
            <v>(a)</v>
          </cell>
          <cell r="G11">
            <v>2453693.37</v>
          </cell>
        </row>
        <row r="12">
          <cell r="A12" t="str">
            <v xml:space="preserve">    Inv exp</v>
          </cell>
          <cell r="B12">
            <v>-56821.990000000005</v>
          </cell>
          <cell r="C12" t="str">
            <v xml:space="preserve"> </v>
          </cell>
          <cell r="D12">
            <v>0</v>
          </cell>
          <cell r="E12">
            <v>0</v>
          </cell>
          <cell r="F12">
            <v>0</v>
          </cell>
          <cell r="G12">
            <v>-56821.990000000005</v>
          </cell>
        </row>
        <row r="13">
          <cell r="A13" t="str">
            <v xml:space="preserve">  Realized Gains (Losses)</v>
          </cell>
          <cell r="B13">
            <v>503635.94</v>
          </cell>
          <cell r="C13">
            <v>85064.25</v>
          </cell>
          <cell r="D13" t="str">
            <v>(c)</v>
          </cell>
          <cell r="E13">
            <v>0</v>
          </cell>
          <cell r="F13">
            <v>0</v>
          </cell>
          <cell r="G13">
            <v>418571.69</v>
          </cell>
        </row>
        <row r="14">
          <cell r="A14" t="str">
            <v xml:space="preserve">  Other Income</v>
          </cell>
          <cell r="B14">
            <v>-1.8975697457790375E-8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-1.8975697457790375E-8</v>
          </cell>
        </row>
        <row r="15">
          <cell r="A15" t="str">
            <v xml:space="preserve">   Total revenues</v>
          </cell>
          <cell r="B15">
            <v>2851272.8199999807</v>
          </cell>
          <cell r="C15">
            <v>85064.25</v>
          </cell>
          <cell r="D15">
            <v>0</v>
          </cell>
          <cell r="E15">
            <v>49234.5</v>
          </cell>
          <cell r="F15">
            <v>0</v>
          </cell>
          <cell r="G15">
            <v>2815443.0699999807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EXPENSES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Loss and Loss Adj</v>
          </cell>
          <cell r="B18">
            <v>0</v>
          </cell>
          <cell r="C18">
            <v>0</v>
          </cell>
          <cell r="D18" t="str">
            <v xml:space="preserve"> </v>
          </cell>
          <cell r="E18" t="str">
            <v xml:space="preserve"> </v>
          </cell>
          <cell r="F18">
            <v>0</v>
          </cell>
          <cell r="G18">
            <v>0</v>
          </cell>
        </row>
        <row r="19">
          <cell r="A19" t="str">
            <v xml:space="preserve">  Commissions &amp; Brkge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Commissions - affiliates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Interest Expenses</v>
          </cell>
          <cell r="B21">
            <v>0</v>
          </cell>
          <cell r="C21">
            <v>0</v>
          </cell>
          <cell r="D21">
            <v>0</v>
          </cell>
          <cell r="E21" t="str">
            <v xml:space="preserve"> </v>
          </cell>
          <cell r="F21">
            <v>0</v>
          </cell>
          <cell r="G21">
            <v>0</v>
          </cell>
        </row>
        <row r="22">
          <cell r="A22" t="str">
            <v xml:space="preserve">  Other Expenses</v>
          </cell>
          <cell r="B22">
            <v>0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>
            <v>0</v>
          </cell>
          <cell r="G22">
            <v>0</v>
          </cell>
        </row>
        <row r="23">
          <cell r="A23" t="str">
            <v xml:space="preserve">   Total expenses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Operating Income Before Tax</v>
          </cell>
          <cell r="B25">
            <v>2851272.8199999807</v>
          </cell>
          <cell r="C25">
            <v>-85064.25</v>
          </cell>
          <cell r="D25">
            <v>0</v>
          </cell>
          <cell r="E25">
            <v>49234.5</v>
          </cell>
          <cell r="F25">
            <v>0</v>
          </cell>
          <cell r="G25">
            <v>2815443.0699999807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Income Tax Expense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Current          </v>
          </cell>
          <cell r="B28">
            <v>1028765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1028765</v>
          </cell>
        </row>
        <row r="29">
          <cell r="A29" t="str">
            <v xml:space="preserve">  Deferred         </v>
          </cell>
          <cell r="B29">
            <v>0</v>
          </cell>
          <cell r="C29">
            <v>0</v>
          </cell>
          <cell r="D29">
            <v>0</v>
          </cell>
          <cell r="E29">
            <v>43359.9</v>
          </cell>
          <cell r="F29" t="str">
            <v>(b)</v>
          </cell>
          <cell r="G29">
            <v>-43359.9</v>
          </cell>
        </row>
        <row r="30">
          <cell r="A30" t="str">
            <v xml:space="preserve">   Total</v>
          </cell>
          <cell r="B30">
            <v>1028765</v>
          </cell>
          <cell r="C30">
            <v>0</v>
          </cell>
          <cell r="D30">
            <v>0</v>
          </cell>
          <cell r="E30">
            <v>43359.9</v>
          </cell>
          <cell r="F30">
            <v>0</v>
          </cell>
          <cell r="G30">
            <v>985405.1</v>
          </cell>
        </row>
        <row r="31">
          <cell r="B31" t="str">
            <v xml:space="preserve">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/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NET INCOME </v>
          </cell>
          <cell r="B34">
            <v>1822507.8199999807</v>
          </cell>
          <cell r="C34">
            <v>-85064.25</v>
          </cell>
          <cell r="D34">
            <v>0</v>
          </cell>
          <cell r="E34">
            <v>92594.4</v>
          </cell>
          <cell r="F34">
            <v>0</v>
          </cell>
          <cell r="G34">
            <v>1830037.9699999806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 xml:space="preserve">R/E </v>
          </cell>
          <cell r="E38">
            <v>0</v>
          </cell>
          <cell r="F38">
            <v>0</v>
          </cell>
          <cell r="G38">
            <v>25100165.43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>Unrealized Gain (Loss)</v>
          </cell>
          <cell r="E39">
            <v>0</v>
          </cell>
          <cell r="F39">
            <v>0</v>
          </cell>
          <cell r="G39">
            <v>2425471.4707658472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>Net Income</v>
          </cell>
          <cell r="E40">
            <v>0</v>
          </cell>
          <cell r="F40">
            <v>0</v>
          </cell>
          <cell r="G40">
            <v>1830037.9699999806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>R/E - End of Period</v>
          </cell>
          <cell r="E42">
            <v>0</v>
          </cell>
          <cell r="F42">
            <v>0</v>
          </cell>
          <cell r="G42">
            <v>29355674.870765828</v>
          </cell>
        </row>
        <row r="44">
          <cell r="A44" t="str">
            <v>Journal Entries</v>
          </cell>
        </row>
        <row r="46">
          <cell r="A46" t="str">
            <v>(a) TIPS - Stat to GAAP</v>
          </cell>
        </row>
        <row r="47">
          <cell r="A47" t="str">
            <v xml:space="preserve">   Dr. I/S - Investment Income</v>
          </cell>
        </row>
        <row r="48">
          <cell r="A48" t="str">
            <v xml:space="preserve">           Cr. B/S - Equity - Unrealized G/L</v>
          </cell>
        </row>
        <row r="50">
          <cell r="A50" t="str">
            <v>(b) Record deferred taxes</v>
          </cell>
        </row>
        <row r="51">
          <cell r="A51" t="str">
            <v xml:space="preserve">     Dr. I/S - Deferred tax expense</v>
          </cell>
        </row>
        <row r="52">
          <cell r="A52" t="str">
            <v xml:space="preserve">        Cr. B/S - Deferred taxes</v>
          </cell>
        </row>
        <row r="54">
          <cell r="A54" t="str">
            <v>(a) TIPS - Stat to GAAP</v>
          </cell>
        </row>
        <row r="55">
          <cell r="A55" t="str">
            <v xml:space="preserve">   Dr. I/S - Realized G/L</v>
          </cell>
        </row>
        <row r="56">
          <cell r="A56" t="str">
            <v xml:space="preserve">           Cr. B/S - Investments - Fixed Maturities</v>
          </cell>
        </row>
      </sheetData>
      <sheetData sheetId="9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Consolidating 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A8">
            <v>0</v>
          </cell>
        </row>
        <row r="9">
          <cell r="B9" t="str">
            <v>GAAP</v>
          </cell>
          <cell r="C9">
            <v>0</v>
          </cell>
          <cell r="D9">
            <v>0</v>
          </cell>
          <cell r="E9" t="str">
            <v>Elimination of NIC Investment/Equity</v>
          </cell>
          <cell r="F9">
            <v>0</v>
          </cell>
          <cell r="G9">
            <v>0</v>
          </cell>
        </row>
        <row r="10">
          <cell r="B10" t="str">
            <v xml:space="preserve"> Navigators</v>
          </cell>
          <cell r="C10" t="str">
            <v>NIC</v>
          </cell>
          <cell r="D10">
            <v>0</v>
          </cell>
          <cell r="E10" t="str">
            <v>Dr</v>
          </cell>
          <cell r="F10">
            <v>0</v>
          </cell>
          <cell r="G10" t="str">
            <v>Cr</v>
          </cell>
        </row>
        <row r="11">
          <cell r="A11" t="str">
            <v>ASSETS</v>
          </cell>
          <cell r="B11" t="str">
            <v xml:space="preserve"> </v>
          </cell>
          <cell r="E11">
            <v>49234.5</v>
          </cell>
        </row>
        <row r="12">
          <cell r="A12" t="str">
            <v xml:space="preserve">  Bonds</v>
          </cell>
          <cell r="B12">
            <v>1430428074.4099996</v>
          </cell>
          <cell r="C12">
            <v>122389121.620409</v>
          </cell>
          <cell r="D12">
            <v>0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</row>
        <row r="13">
          <cell r="A13" t="str">
            <v xml:space="preserve">  Preferred Stocks-Redeem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Common Stocks</v>
          </cell>
          <cell r="B14">
            <v>71896676.320000008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Common Stocks - Limited Partnership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Short term Investments</v>
          </cell>
          <cell r="B16">
            <v>40775245.790000007</v>
          </cell>
          <cell r="C16">
            <v>2621477.42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Investment in NIC</v>
          </cell>
          <cell r="B17">
            <v>121809489.13076583</v>
          </cell>
          <cell r="C17">
            <v>0</v>
          </cell>
          <cell r="D17">
            <v>0</v>
          </cell>
          <cell r="E17" t="str">
            <v xml:space="preserve"> </v>
          </cell>
          <cell r="F17">
            <v>0</v>
          </cell>
          <cell r="G17">
            <v>121809489.13076583</v>
          </cell>
        </row>
        <row r="18">
          <cell r="A18" t="str">
            <v xml:space="preserve">  Cash</v>
          </cell>
          <cell r="B18">
            <v>1616725.2499999991</v>
          </cell>
          <cell r="C18">
            <v>300005.51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Payable for Securities</v>
          </cell>
          <cell r="B19">
            <v>8874781.0999999996</v>
          </cell>
          <cell r="C19">
            <v>-1649028.22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Agents Bal Receivable</v>
          </cell>
          <cell r="B20">
            <v>105834289.04000001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Accrued Int and Div</v>
          </cell>
          <cell r="B21">
            <v>12730890.23</v>
          </cell>
          <cell r="C21">
            <v>1005294.2000000001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Prepaid Aquisition Costs</v>
          </cell>
          <cell r="B22">
            <v>36980829.599272005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Reinsurance Recoverable on Paid</v>
          </cell>
          <cell r="B23">
            <v>34673637.780000001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Prepaid Reinsurance Premiums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 xml:space="preserve">  Reins Receivable on paid/unpd loss &amp; LAE</v>
          </cell>
          <cell r="B25">
            <v>0</v>
          </cell>
          <cell r="C25">
            <v>0</v>
          </cell>
          <cell r="D25">
            <v>0</v>
          </cell>
          <cell r="G25">
            <v>2815443.0699999807</v>
          </cell>
        </row>
        <row r="26">
          <cell r="A26" t="str">
            <v xml:space="preserve">  Deferred Income Tax Rec</v>
          </cell>
          <cell r="B26">
            <v>15205318.050000004</v>
          </cell>
          <cell r="C26">
            <v>-1556666.3396431487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Prepaid Expenses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Miscellaneous A/c Rec</v>
          </cell>
          <cell r="B28">
            <v>0</v>
          </cell>
          <cell r="C28">
            <v>0</v>
          </cell>
          <cell r="D28">
            <v>0</v>
          </cell>
          <cell r="E28" t="str">
            <v xml:space="preserve"> </v>
          </cell>
          <cell r="F28">
            <v>0</v>
          </cell>
          <cell r="G28">
            <v>0</v>
          </cell>
        </row>
        <row r="29">
          <cell r="A29" t="str">
            <v xml:space="preserve">  Intercompany-Receivable</v>
          </cell>
          <cell r="B29">
            <v>-32485884.559999995</v>
          </cell>
          <cell r="C29">
            <v>4794.8900000000003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Other Assets</v>
          </cell>
          <cell r="B30">
            <v>1824001.63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Fixed Assets (Computer Software)</v>
          </cell>
          <cell r="B31">
            <v>12028824.719999999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Federal Income Tax</v>
          </cell>
          <cell r="B32">
            <v>0</v>
          </cell>
          <cell r="C32">
            <v>0</v>
          </cell>
          <cell r="D32">
            <v>0</v>
          </cell>
          <cell r="E32" t="str">
            <v xml:space="preserve"> </v>
          </cell>
          <cell r="F32">
            <v>0</v>
          </cell>
          <cell r="G32" t="str">
            <v xml:space="preserve"> </v>
          </cell>
        </row>
        <row r="33">
          <cell r="A33" t="str">
            <v>TOTAL ASSETS</v>
          </cell>
          <cell r="B33">
            <v>1862192898.4900374</v>
          </cell>
          <cell r="C33">
            <v>123114999.08076586</v>
          </cell>
          <cell r="D33">
            <v>0</v>
          </cell>
          <cell r="E33">
            <v>0</v>
          </cell>
          <cell r="F33">
            <v>0</v>
          </cell>
          <cell r="G33">
            <v>121809489.13076583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LIABILITIES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Reserve for Loss &amp; Loss Exp</v>
          </cell>
          <cell r="B36">
            <v>799769734.14999986</v>
          </cell>
          <cell r="C36">
            <v>1.862645149230957E-9</v>
          </cell>
          <cell r="D36">
            <v>0</v>
          </cell>
          <cell r="E36">
            <v>0</v>
          </cell>
          <cell r="F36">
            <v>0</v>
          </cell>
          <cell r="G36" t="str">
            <v xml:space="preserve"> </v>
          </cell>
        </row>
        <row r="37">
          <cell r="A37" t="str">
            <v xml:space="preserve">  Unearned Premium Reserves</v>
          </cell>
          <cell r="B37">
            <v>225721456.90000004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 xml:space="preserve"> </v>
          </cell>
        </row>
        <row r="38">
          <cell r="A38" t="str">
            <v xml:space="preserve">  Accounts Payable</v>
          </cell>
          <cell r="B38">
            <v>317027.65000000061</v>
          </cell>
          <cell r="C38">
            <v>31990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Loan Payable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Contingent Comm Payable</v>
          </cell>
          <cell r="B40">
            <v>-1752298.15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Commission Payable - Affiliates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Ceded Reins Bal Payable</v>
          </cell>
          <cell r="B42">
            <v>56003975.530000001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Funds Due Reinsurer</v>
          </cell>
          <cell r="B43">
            <v>7145955.7999999998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Funds Held Under R/I Treaty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Federal Income Tax Payable</v>
          </cell>
          <cell r="B45">
            <v>-4631412.0200000005</v>
          </cell>
          <cell r="C45">
            <v>1273520</v>
          </cell>
          <cell r="D45">
            <v>0</v>
          </cell>
          <cell r="E45" t="str">
            <v xml:space="preserve"> </v>
          </cell>
          <cell r="F45">
            <v>0</v>
          </cell>
          <cell r="G45">
            <v>0</v>
          </cell>
        </row>
        <row r="46">
          <cell r="A46" t="str">
            <v xml:space="preserve">  Deferred Federal Income Tax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Intercompany-Payable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   Total Liabilities</v>
          </cell>
          <cell r="B48">
            <v>1082574439.8599999</v>
          </cell>
          <cell r="C48">
            <v>1305510.0000000019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STOCKHOLDERS EQUITY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Preferred Stock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Paid in Capital-Pref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Common Stock</v>
          </cell>
          <cell r="B53">
            <v>5000000</v>
          </cell>
          <cell r="C53">
            <v>5000000</v>
          </cell>
          <cell r="D53">
            <v>0</v>
          </cell>
          <cell r="E53">
            <v>5000000</v>
          </cell>
          <cell r="F53">
            <v>0</v>
          </cell>
          <cell r="G53">
            <v>0</v>
          </cell>
        </row>
        <row r="54">
          <cell r="A54" t="str">
            <v xml:space="preserve">  Paid in Capital-Common</v>
          </cell>
          <cell r="B54">
            <v>361122108</v>
          </cell>
          <cell r="C54">
            <v>86000000</v>
          </cell>
          <cell r="D54">
            <v>0</v>
          </cell>
          <cell r="E54">
            <v>86000000</v>
          </cell>
          <cell r="F54">
            <v>0</v>
          </cell>
          <cell r="G54" t="str">
            <v xml:space="preserve"> </v>
          </cell>
        </row>
        <row r="55">
          <cell r="A55" t="str">
            <v xml:space="preserve">  Net Unrealized Gains 12/31/09</v>
          </cell>
          <cell r="B55">
            <v>55044149.199999951</v>
          </cell>
          <cell r="C55">
            <v>2192475.4000000004</v>
          </cell>
          <cell r="D55">
            <v>0</v>
          </cell>
          <cell r="E55">
            <v>2192475.4000000004</v>
          </cell>
          <cell r="F55">
            <v>0</v>
          </cell>
          <cell r="G55" t="str">
            <v xml:space="preserve"> </v>
          </cell>
        </row>
        <row r="56">
          <cell r="A56" t="str">
            <v xml:space="preserve">  Deferred Tax on Unrealized 12/31/09</v>
          </cell>
          <cell r="B56">
            <v>-19265516.057500001</v>
          </cell>
          <cell r="C56">
            <v>-738661.14000000013</v>
          </cell>
          <cell r="D56">
            <v>0</v>
          </cell>
          <cell r="E56">
            <v>-738661.14000000013</v>
          </cell>
          <cell r="F56">
            <v>0</v>
          </cell>
          <cell r="G56">
            <v>0</v>
          </cell>
        </row>
        <row r="57">
          <cell r="A57" t="str">
            <v xml:space="preserve">  Net Unrealized Gains Change for Period </v>
          </cell>
          <cell r="B57">
            <v>18468492.070409</v>
          </cell>
          <cell r="C57">
            <v>3731494.5704089957</v>
          </cell>
          <cell r="D57">
            <v>0</v>
          </cell>
          <cell r="E57">
            <v>3731494.5704089957</v>
          </cell>
          <cell r="F57">
            <v>0</v>
          </cell>
          <cell r="G57">
            <v>0</v>
          </cell>
        </row>
        <row r="58">
          <cell r="A58" t="str">
            <v xml:space="preserve">  Deferred Tax on Unrealized Change for period</v>
          </cell>
          <cell r="B58">
            <v>-6463972.2246431494</v>
          </cell>
          <cell r="C58">
            <v>-1306023.0996431485</v>
          </cell>
          <cell r="D58">
            <v>0</v>
          </cell>
          <cell r="E58">
            <v>-1306023.0996431485</v>
          </cell>
          <cell r="F58">
            <v>0</v>
          </cell>
          <cell r="G58">
            <v>0</v>
          </cell>
        </row>
      </sheetData>
      <sheetData sheetId="10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Consolidating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F8" t="str">
            <v>Eliminate NIC Income</v>
          </cell>
        </row>
        <row r="9">
          <cell r="B9" t="str">
            <v>Navigators</v>
          </cell>
          <cell r="C9" t="str">
            <v>NIC</v>
          </cell>
          <cell r="D9">
            <v>0</v>
          </cell>
          <cell r="E9" t="str">
            <v>Dr</v>
          </cell>
          <cell r="F9">
            <v>0</v>
          </cell>
          <cell r="G9" t="str">
            <v>Cr</v>
          </cell>
        </row>
        <row r="10">
          <cell r="A10" t="str">
            <v>REVENUES</v>
          </cell>
          <cell r="D10">
            <v>0</v>
          </cell>
          <cell r="F10">
            <v>0</v>
          </cell>
        </row>
        <row r="11">
          <cell r="A11" t="str">
            <v xml:space="preserve">  Premiums Earned</v>
          </cell>
          <cell r="B11">
            <v>221635753.49000004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Investment Income</v>
          </cell>
          <cell r="B12">
            <v>29800676.470000003</v>
          </cell>
          <cell r="C12">
            <v>2453693.37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  Inv exp</v>
          </cell>
          <cell r="B13">
            <v>-894328.66999999993</v>
          </cell>
          <cell r="C13">
            <v>-56821.990000000005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Realized Gains</v>
          </cell>
          <cell r="B14">
            <v>15515399.58</v>
          </cell>
          <cell r="C14">
            <v>418571.69</v>
          </cell>
          <cell r="D14">
            <v>0</v>
          </cell>
          <cell r="E14" t="str">
            <v xml:space="preserve"> </v>
          </cell>
          <cell r="F14">
            <v>0</v>
          </cell>
          <cell r="G14">
            <v>0</v>
          </cell>
        </row>
        <row r="15">
          <cell r="A15" t="str">
            <v xml:space="preserve">  Other income</v>
          </cell>
          <cell r="B15">
            <v>-1859079.3199983828</v>
          </cell>
          <cell r="C15">
            <v>-1.8975697457790375E-8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 total revenues</v>
          </cell>
          <cell r="B16">
            <v>264198421.55000168</v>
          </cell>
          <cell r="C16">
            <v>2815443.0699999807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EXPENSES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Loss and Loss Adj</v>
          </cell>
          <cell r="B19">
            <v>133265261.91999994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Commissions &amp; Brkge</v>
          </cell>
          <cell r="B20">
            <v>28976952.514000006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 xml:space="preserve"> </v>
          </cell>
        </row>
        <row r="21">
          <cell r="A21" t="str">
            <v xml:space="preserve">  Commissions - affiliates</v>
          </cell>
          <cell r="B21">
            <v>42141193.499999993</v>
          </cell>
          <cell r="C21">
            <v>0</v>
          </cell>
          <cell r="D21">
            <v>0</v>
          </cell>
          <cell r="E21" t="str">
            <v xml:space="preserve"> </v>
          </cell>
          <cell r="F21">
            <v>0</v>
          </cell>
        </row>
        <row r="22">
          <cell r="A22" t="str">
            <v xml:space="preserve">  Interest Expenses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A23" t="str">
            <v xml:space="preserve">  Other Expenses</v>
          </cell>
          <cell r="B23">
            <v>9900536.6300000027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 total expenses</v>
          </cell>
          <cell r="B24">
            <v>214283944.56399995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Income Before Tax</v>
          </cell>
          <cell r="B26">
            <v>49914476.98600173</v>
          </cell>
          <cell r="C26">
            <v>2815443.0699999807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Income Tax Expense</v>
          </cell>
          <cell r="B28">
            <v>0</v>
          </cell>
          <cell r="C28">
            <v>0</v>
          </cell>
          <cell r="D28">
            <v>0</v>
          </cell>
          <cell r="E28" t="str">
            <v xml:space="preserve"> </v>
          </cell>
          <cell r="F28">
            <v>0</v>
          </cell>
          <cell r="G28">
            <v>0</v>
          </cell>
        </row>
        <row r="29">
          <cell r="A29" t="str">
            <v xml:space="preserve">  Current          </v>
          </cell>
          <cell r="B29">
            <v>3658159</v>
          </cell>
          <cell r="C29">
            <v>1028765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</v>
          </cell>
        </row>
        <row r="30">
          <cell r="A30" t="str">
            <v xml:space="preserve">  Deferred         </v>
          </cell>
          <cell r="B30">
            <v>10535280</v>
          </cell>
          <cell r="C30">
            <v>-43359.9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total</v>
          </cell>
          <cell r="B31">
            <v>14193439</v>
          </cell>
          <cell r="C31">
            <v>985405.1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Net Income Before Change 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Accounting Principle</v>
          </cell>
          <cell r="B34">
            <v>35721037.98600173</v>
          </cell>
          <cell r="C34">
            <v>1830037.9699999806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Income From Subs</v>
          </cell>
          <cell r="B37">
            <v>1830037.9699999806</v>
          </cell>
          <cell r="C37">
            <v>0</v>
          </cell>
          <cell r="D37">
            <v>0</v>
          </cell>
          <cell r="E37">
            <v>-1830037.9699999806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NET INCOME </v>
          </cell>
          <cell r="B39">
            <v>37551075.956001714</v>
          </cell>
          <cell r="C39">
            <v>1830037.9699999806</v>
          </cell>
          <cell r="D39">
            <v>0</v>
          </cell>
          <cell r="E39">
            <v>-1830037.9699999806</v>
          </cell>
          <cell r="F39">
            <v>0</v>
          </cell>
          <cell r="G39">
            <v>0</v>
          </cell>
        </row>
        <row r="40">
          <cell r="D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46">
          <cell r="D46">
            <v>0</v>
          </cell>
          <cell r="F46">
            <v>0</v>
          </cell>
        </row>
        <row r="47">
          <cell r="D47">
            <v>0</v>
          </cell>
          <cell r="F47">
            <v>0</v>
          </cell>
        </row>
        <row r="48">
          <cell r="D48">
            <v>0</v>
          </cell>
          <cell r="F48">
            <v>0</v>
          </cell>
        </row>
        <row r="49">
          <cell r="D49">
            <v>0</v>
          </cell>
          <cell r="F49">
            <v>0</v>
          </cell>
        </row>
        <row r="50">
          <cell r="D50">
            <v>0</v>
          </cell>
          <cell r="F50">
            <v>0</v>
          </cell>
        </row>
        <row r="51">
          <cell r="B51" t="str">
            <v xml:space="preserve"> </v>
          </cell>
          <cell r="C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</row>
      </sheetData>
      <sheetData sheetId="11">
        <row r="1">
          <cell r="A1" t="str">
            <v>Navigators Group Inc.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 t="str">
            <v>GAAP Adjustments</v>
          </cell>
          <cell r="E7">
            <v>0</v>
          </cell>
          <cell r="F7">
            <v>0</v>
          </cell>
          <cell r="G7" t="str">
            <v xml:space="preserve">GAAP Adjustments </v>
          </cell>
        </row>
        <row r="8">
          <cell r="B8" t="str">
            <v>Per Trial Bal</v>
          </cell>
          <cell r="C8">
            <v>0</v>
          </cell>
          <cell r="D8" t="str">
            <v>Dr</v>
          </cell>
          <cell r="E8">
            <v>0</v>
          </cell>
          <cell r="F8" t="str">
            <v>Cr</v>
          </cell>
          <cell r="G8" t="str">
            <v>Debit</v>
          </cell>
        </row>
        <row r="9">
          <cell r="A9" t="str">
            <v>ASSETS</v>
          </cell>
          <cell r="G9">
            <v>0</v>
          </cell>
        </row>
        <row r="10">
          <cell r="A10" t="str">
            <v xml:space="preserve">  Bonds</v>
          </cell>
          <cell r="B10">
            <v>26615036.700000003</v>
          </cell>
          <cell r="C10" t="str">
            <v xml:space="preserve"> </v>
          </cell>
          <cell r="D10">
            <v>113830</v>
          </cell>
          <cell r="E10" t="str">
            <v>(a)</v>
          </cell>
          <cell r="F10">
            <v>0</v>
          </cell>
          <cell r="G10" t="str">
            <v xml:space="preserve"> </v>
          </cell>
        </row>
        <row r="11">
          <cell r="A11" t="str">
            <v xml:space="preserve">  Preferred Stocks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965208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Short term Investments</v>
          </cell>
          <cell r="B13">
            <v>4252788.79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Investment In Subs</v>
          </cell>
          <cell r="B14">
            <v>846294857.86000001</v>
          </cell>
          <cell r="C14" t="str">
            <v xml:space="preserve"> </v>
          </cell>
          <cell r="D14">
            <v>28207708.581767529</v>
          </cell>
          <cell r="E14" t="str">
            <v>(b)</v>
          </cell>
          <cell r="F14">
            <v>0</v>
          </cell>
          <cell r="G14">
            <v>0</v>
          </cell>
        </row>
        <row r="15">
          <cell r="A15" t="str">
            <v xml:space="preserve">  Investment In Navigators Holding UK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Investment in Navigators Agencies</v>
          </cell>
          <cell r="B16">
            <v>0</v>
          </cell>
          <cell r="C16" t="str">
            <v xml:space="preserve"> 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Cash</v>
          </cell>
          <cell r="B17">
            <v>5361811.17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Intercompany Accounts</v>
          </cell>
          <cell r="B18">
            <v>8173438.8900000006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Deferred Income Tax Rec</v>
          </cell>
          <cell r="B19">
            <v>-1003133.76</v>
          </cell>
          <cell r="C19">
            <v>0</v>
          </cell>
          <cell r="D19">
            <v>-7631.4</v>
          </cell>
          <cell r="E19">
            <v>0</v>
          </cell>
          <cell r="F19">
            <v>-39840.5</v>
          </cell>
          <cell r="G19">
            <v>0</v>
          </cell>
        </row>
        <row r="20">
          <cell r="A20" t="str">
            <v xml:space="preserve">  Miscellaneous Receivables *see note below</v>
          </cell>
          <cell r="B20">
            <v>348926.85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Other Assets</v>
          </cell>
          <cell r="B21">
            <v>784157.70000000007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Accrued Investment Income</v>
          </cell>
          <cell r="B22">
            <v>198559.44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 xml:space="preserve"> </v>
          </cell>
        </row>
        <row r="23">
          <cell r="A23" t="str">
            <v xml:space="preserve">  Goodwill</v>
          </cell>
          <cell r="B23">
            <v>2534046.62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Income Tax Rec</v>
          </cell>
          <cell r="B24">
            <v>9384955.4299999997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   Total Assets</v>
          </cell>
          <cell r="B25">
            <v>903910653.69000006</v>
          </cell>
          <cell r="C25">
            <v>0</v>
          </cell>
          <cell r="D25">
            <v>28313907.181767531</v>
          </cell>
          <cell r="E25">
            <v>0</v>
          </cell>
          <cell r="F25">
            <v>-39840.5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LIABILITIES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Accounts Payable</v>
          </cell>
          <cell r="B28">
            <v>331948</v>
          </cell>
          <cell r="C28" t="str">
            <v xml:space="preserve"> </v>
          </cell>
          <cell r="D28">
            <v>0</v>
          </cell>
          <cell r="E28">
            <v>0</v>
          </cell>
          <cell r="F28">
            <v>0</v>
          </cell>
          <cell r="G28" t="str">
            <v xml:space="preserve"> </v>
          </cell>
        </row>
        <row r="29">
          <cell r="A29" t="str">
            <v xml:space="preserve">  Senior Notes Payable</v>
          </cell>
          <cell r="B29">
            <v>114072609.89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 Senior Notes Interest Payable</v>
          </cell>
          <cell r="B30">
            <v>1341666.22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Federal &amp; Foreign Income Tax Payable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Deferred Income Tax Payable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 Payable for Securities</v>
          </cell>
          <cell r="B33">
            <v>1696965.77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  Total Liabilities</v>
          </cell>
          <cell r="B34">
            <v>117443189.88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STOCKHOLDERS EQUJTY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Common Stock</v>
          </cell>
          <cell r="B37">
            <v>1723724.1</v>
          </cell>
          <cell r="C37">
            <v>0</v>
          </cell>
          <cell r="F37">
            <v>0</v>
          </cell>
          <cell r="G37">
            <v>0</v>
          </cell>
        </row>
        <row r="38">
          <cell r="A38" t="str">
            <v xml:space="preserve">  Treasury Stock</v>
          </cell>
          <cell r="B38">
            <v>-59788383.359999999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Paid In Capital-Common</v>
          </cell>
          <cell r="B39">
            <v>308549141.05000001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Net Unrealized Gains 12/31/09</v>
          </cell>
          <cell r="B40">
            <v>53918376.079999998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Net Unrealized Gains Change for Period - 2010</v>
          </cell>
          <cell r="B41">
            <v>-21804</v>
          </cell>
          <cell r="C41">
            <v>0</v>
          </cell>
          <cell r="D41">
            <v>21597756.070409</v>
          </cell>
          <cell r="E41" t="str">
            <v>(b)</v>
          </cell>
          <cell r="F41">
            <v>0</v>
          </cell>
          <cell r="G41">
            <v>0</v>
          </cell>
        </row>
        <row r="42">
          <cell r="A42" t="str">
            <v xml:space="preserve">  Deferred Tax Unrealized 12/31/09</v>
          </cell>
          <cell r="B42">
            <v>-18960648.899999999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Deferred Tax Unrealized Change for Period - 2010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-7355766.1246431498</v>
          </cell>
          <cell r="G43">
            <v>0</v>
          </cell>
        </row>
        <row r="44">
          <cell r="A44" t="str">
            <v xml:space="preserve">  Foreign Exchange 12/31/09</v>
          </cell>
          <cell r="B44">
            <v>13366008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Foreign Exchange Change for Period - 2010</v>
          </cell>
          <cell r="B45">
            <v>0</v>
          </cell>
          <cell r="C45">
            <v>0</v>
          </cell>
          <cell r="D45">
            <v>603137</v>
          </cell>
          <cell r="E45" t="str">
            <v>(b)</v>
          </cell>
          <cell r="F45">
            <v>0</v>
          </cell>
          <cell r="G45">
            <v>0</v>
          </cell>
        </row>
        <row r="46">
          <cell r="A46" t="str">
            <v xml:space="preserve">  Deferred Tax Foreign Exchange 12/31/09</v>
          </cell>
          <cell r="B46">
            <v>-4669562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Deferred Tax Foreign Exch. Chg for Period - 2010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-168878</v>
          </cell>
          <cell r="G47">
            <v>0</v>
          </cell>
        </row>
        <row r="48">
          <cell r="A48" t="str">
            <v xml:space="preserve">  Retained Earnings</v>
          </cell>
          <cell r="B48">
            <v>469933692.42000002</v>
          </cell>
          <cell r="C48" t="str">
            <v xml:space="preserve">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Net Income</v>
          </cell>
          <cell r="B49">
            <v>22416920.420000345</v>
          </cell>
          <cell r="C49">
            <v>0</v>
          </cell>
          <cell r="D49">
            <v>-25000000</v>
          </cell>
          <cell r="E49">
            <v>0</v>
          </cell>
          <cell r="F49">
            <v>38597817.736001678</v>
          </cell>
          <cell r="G49">
            <v>0</v>
          </cell>
        </row>
        <row r="50">
          <cell r="A50" t="str">
            <v xml:space="preserve">  Dividends Paid to Group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  Total Stockholders Equity</v>
          </cell>
          <cell r="B51">
            <v>786467463.81000042</v>
          </cell>
          <cell r="C51">
            <v>0</v>
          </cell>
          <cell r="D51">
            <v>-2799106.9295910001</v>
          </cell>
          <cell r="E51">
            <v>0</v>
          </cell>
          <cell r="F51">
            <v>31073173.611358527</v>
          </cell>
          <cell r="G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TOTAL LIABILITIES AND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 STOCKHOLDERS EQUITY</v>
          </cell>
          <cell r="B54">
            <v>903910653.69000041</v>
          </cell>
          <cell r="C54">
            <v>0</v>
          </cell>
          <cell r="D54">
            <v>-2799106.9295910001</v>
          </cell>
          <cell r="E54">
            <v>0</v>
          </cell>
          <cell r="F54">
            <v>31073173.611358527</v>
          </cell>
          <cell r="G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*Includes investment income accrued of </v>
          </cell>
          <cell r="B57">
            <v>198559.44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and dividend receivable fr Nav Ins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2">
        <row r="1">
          <cell r="A1" t="str">
            <v>Navigators Group, Inc.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>
            <v>0</v>
          </cell>
          <cell r="C5">
            <v>0</v>
          </cell>
          <cell r="D5">
            <v>0</v>
          </cell>
        </row>
        <row r="6">
          <cell r="A6" t="str">
            <v xml:space="preserve"> </v>
          </cell>
          <cell r="B6">
            <v>0</v>
          </cell>
        </row>
        <row r="7">
          <cell r="B7" t="str">
            <v>Per</v>
          </cell>
          <cell r="D7" t="str">
            <v xml:space="preserve">      Eliminate I/C Dividends</v>
          </cell>
          <cell r="F7" t="str">
            <v>GAAP</v>
          </cell>
        </row>
        <row r="8">
          <cell r="B8" t="str">
            <v>Trial Bal</v>
          </cell>
          <cell r="C8">
            <v>0</v>
          </cell>
          <cell r="D8" t="str">
            <v>Dr</v>
          </cell>
          <cell r="E8" t="str">
            <v>Cr</v>
          </cell>
          <cell r="F8" t="str">
            <v>Nav Group</v>
          </cell>
        </row>
        <row r="9">
          <cell r="A9" t="str">
            <v>REVENUES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 xml:space="preserve">  Investment Income</v>
          </cell>
          <cell r="B11">
            <v>343447.1099999994</v>
          </cell>
          <cell r="C11">
            <v>0</v>
          </cell>
          <cell r="D11">
            <v>0</v>
          </cell>
          <cell r="E11">
            <v>0</v>
          </cell>
          <cell r="F11">
            <v>343447.1099999994</v>
          </cell>
          <cell r="G11">
            <v>0</v>
          </cell>
        </row>
        <row r="12">
          <cell r="A12" t="str">
            <v xml:space="preserve">  Dividends- Navigators Insurance</v>
          </cell>
          <cell r="B12">
            <v>25000000</v>
          </cell>
          <cell r="C12">
            <v>0</v>
          </cell>
          <cell r="D12">
            <v>25000000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Dividends - Navigators Agencies</v>
          </cell>
          <cell r="B13">
            <v>0</v>
          </cell>
          <cell r="C13">
            <v>0</v>
          </cell>
          <cell r="D13">
            <v>0</v>
          </cell>
          <cell r="E13" t="str">
            <v xml:space="preserve"> </v>
          </cell>
          <cell r="F13">
            <v>0</v>
          </cell>
          <cell r="G13">
            <v>0</v>
          </cell>
        </row>
        <row r="14">
          <cell r="A14" t="str">
            <v xml:space="preserve">   Investment Expense</v>
          </cell>
          <cell r="B14">
            <v>-19581.580000000075</v>
          </cell>
          <cell r="C14">
            <v>0</v>
          </cell>
          <cell r="D14">
            <v>0</v>
          </cell>
          <cell r="E14">
            <v>0</v>
          </cell>
          <cell r="F14">
            <v>-19581.580000000075</v>
          </cell>
          <cell r="G14">
            <v>0</v>
          </cell>
        </row>
        <row r="15">
          <cell r="A15" t="str">
            <v xml:space="preserve">  Realized Gains (Losses)</v>
          </cell>
          <cell r="B15">
            <v>230883.06999999998</v>
          </cell>
          <cell r="C15">
            <v>0</v>
          </cell>
          <cell r="D15">
            <v>0</v>
          </cell>
          <cell r="E15">
            <v>0</v>
          </cell>
          <cell r="F15">
            <v>230883.06999999998</v>
          </cell>
          <cell r="G15">
            <v>0</v>
          </cell>
        </row>
        <row r="16">
          <cell r="A16" t="str">
            <v xml:space="preserve">  F/E Gains (Losses)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Income from Subsidiaries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Income From foreign Subsidiaries</v>
          </cell>
          <cell r="B18">
            <v>0</v>
          </cell>
          <cell r="C18" t="str">
            <v xml:space="preserve">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Other income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Total revenues</v>
          </cell>
          <cell r="B20">
            <v>25554748.600000001</v>
          </cell>
          <cell r="C20">
            <v>0</v>
          </cell>
          <cell r="D20">
            <v>25000000</v>
          </cell>
          <cell r="E20">
            <v>0</v>
          </cell>
          <cell r="F20">
            <v>554748.59999999928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EXPENSES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Service fees - NMC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Interest Expense</v>
          </cell>
          <cell r="B24">
            <v>4088020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4088020</v>
          </cell>
          <cell r="G24">
            <v>0</v>
          </cell>
        </row>
        <row r="25">
          <cell r="A25" t="str">
            <v xml:space="preserve">  LOC expense</v>
          </cell>
          <cell r="B25">
            <v>0</v>
          </cell>
          <cell r="C25">
            <v>0</v>
          </cell>
          <cell r="D25" t="str">
            <v xml:space="preserve"> 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Other Expenses</v>
          </cell>
          <cell r="B26">
            <v>481005.18</v>
          </cell>
          <cell r="C26">
            <v>0</v>
          </cell>
          <cell r="D26">
            <v>0</v>
          </cell>
          <cell r="E26">
            <v>0</v>
          </cell>
          <cell r="F26">
            <v>481005.18</v>
          </cell>
          <cell r="G26">
            <v>0</v>
          </cell>
        </row>
        <row r="27">
          <cell r="A27" t="str">
            <v xml:space="preserve">   Total expenses</v>
          </cell>
          <cell r="B27">
            <v>4569025.18</v>
          </cell>
          <cell r="C27">
            <v>0</v>
          </cell>
          <cell r="D27">
            <v>0</v>
          </cell>
          <cell r="E27">
            <v>0</v>
          </cell>
          <cell r="F27">
            <v>4569025.18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Operating Income Before Tax</v>
          </cell>
          <cell r="B29">
            <v>20985723.420000002</v>
          </cell>
          <cell r="C29">
            <v>0</v>
          </cell>
          <cell r="D29">
            <v>-25000000</v>
          </cell>
          <cell r="E29">
            <v>0</v>
          </cell>
          <cell r="F29">
            <v>-4014276.5800000005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Income Tax Expense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Current          </v>
          </cell>
          <cell r="B32">
            <v>-1460761</v>
          </cell>
          <cell r="C32" t="str">
            <v xml:space="preserve"> </v>
          </cell>
          <cell r="D32">
            <v>0</v>
          </cell>
          <cell r="E32">
            <v>0</v>
          </cell>
          <cell r="F32">
            <v>-1460761</v>
          </cell>
          <cell r="G32">
            <v>0</v>
          </cell>
        </row>
        <row r="33">
          <cell r="A33" t="str">
            <v xml:space="preserve">  Deferred         </v>
          </cell>
          <cell r="B33">
            <v>29564</v>
          </cell>
          <cell r="C33">
            <v>0</v>
          </cell>
          <cell r="D33">
            <v>0</v>
          </cell>
          <cell r="E33">
            <v>0</v>
          </cell>
          <cell r="F33">
            <v>29564</v>
          </cell>
          <cell r="G33">
            <v>0</v>
          </cell>
        </row>
        <row r="34">
          <cell r="A34" t="str">
            <v xml:space="preserve">   total</v>
          </cell>
          <cell r="B34">
            <v>-1431197</v>
          </cell>
          <cell r="C34">
            <v>0</v>
          </cell>
          <cell r="D34">
            <v>0</v>
          </cell>
          <cell r="E34">
            <v>0</v>
          </cell>
          <cell r="F34">
            <v>-1431197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Net Income Before Income from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  Subsidiaries</v>
          </cell>
          <cell r="B37">
            <v>22416920.420000002</v>
          </cell>
          <cell r="C37">
            <v>0</v>
          </cell>
          <cell r="D37">
            <v>-25000000</v>
          </cell>
          <cell r="E37">
            <v>0</v>
          </cell>
          <cell r="F37">
            <v>-2583079.5800000005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Income from Subsidiaries</v>
          </cell>
          <cell r="B40">
            <v>0</v>
          </cell>
          <cell r="C40">
            <v>0</v>
          </cell>
          <cell r="D40">
            <v>0</v>
          </cell>
          <cell r="E40">
            <v>38597817.736001678</v>
          </cell>
          <cell r="F40">
            <v>38597817.736001678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NET INCOME </v>
          </cell>
          <cell r="B42">
            <v>22416920.420000002</v>
          </cell>
          <cell r="C42">
            <v>0</v>
          </cell>
          <cell r="D42">
            <v>-25000000</v>
          </cell>
          <cell r="E42">
            <v>38597817.736001678</v>
          </cell>
          <cell r="F42">
            <v>36014738.15600168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Income From Subsidiaries:</v>
          </cell>
          <cell r="B45">
            <v>0</v>
          </cell>
          <cell r="D45">
            <v>0</v>
          </cell>
        </row>
        <row r="46">
          <cell r="A46" t="str">
            <v>Navigators Insurance Co.</v>
          </cell>
          <cell r="D46">
            <v>37551075.956001692</v>
          </cell>
          <cell r="F46" t="str">
            <v>R/E - 12/31/06</v>
          </cell>
          <cell r="G46">
            <v>0</v>
          </cell>
        </row>
        <row r="47">
          <cell r="A47" t="str">
            <v>Navigators Holding UK</v>
          </cell>
          <cell r="D47">
            <v>1169748</v>
          </cell>
          <cell r="F47" t="str">
            <v>Net Income - 2007</v>
          </cell>
          <cell r="G47">
            <v>0</v>
          </cell>
        </row>
        <row r="48">
          <cell r="A48" t="str">
            <v>NMC</v>
          </cell>
          <cell r="D48">
            <v>-123006.22000001534</v>
          </cell>
          <cell r="F48" t="str">
            <v>R/E - End of Period</v>
          </cell>
          <cell r="G48">
            <v>0</v>
          </cell>
        </row>
        <row r="49">
          <cell r="D49">
            <v>38597817.736001678</v>
          </cell>
          <cell r="F49" t="str">
            <v xml:space="preserve">    Cross ck</v>
          </cell>
          <cell r="G49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</sheetData>
      <sheetData sheetId="13">
        <row r="1">
          <cell r="A1" t="str">
            <v>Navigators Agencies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Consolidated Balance Sheets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40388.436261458337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40388.436261458337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 t="str">
            <v>Adjusted</v>
          </cell>
        </row>
        <row r="8">
          <cell r="A8">
            <v>0</v>
          </cell>
          <cell r="B8">
            <v>0</v>
          </cell>
          <cell r="C8" t="str">
            <v xml:space="preserve">Navigators </v>
          </cell>
          <cell r="D8">
            <v>0</v>
          </cell>
          <cell r="E8" t="str">
            <v>Tax Entries</v>
          </cell>
          <cell r="F8">
            <v>0</v>
          </cell>
          <cell r="G8" t="str">
            <v xml:space="preserve">Navigators </v>
          </cell>
        </row>
        <row r="9">
          <cell r="A9">
            <v>0</v>
          </cell>
          <cell r="B9">
            <v>0</v>
          </cell>
          <cell r="C9" t="str">
            <v>Agencies</v>
          </cell>
          <cell r="D9">
            <v>0</v>
          </cell>
          <cell r="E9" t="str">
            <v>Debit</v>
          </cell>
          <cell r="F9" t="str">
            <v>Credit</v>
          </cell>
          <cell r="G9" t="str">
            <v>Agencies</v>
          </cell>
        </row>
        <row r="10">
          <cell r="A10" t="str">
            <v>Assets</v>
          </cell>
          <cell r="B10" t="str">
            <v xml:space="preserve">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Cash</v>
          </cell>
          <cell r="B11">
            <v>0</v>
          </cell>
          <cell r="C11">
            <v>1285204.03</v>
          </cell>
          <cell r="D11">
            <v>0</v>
          </cell>
          <cell r="E11">
            <v>0</v>
          </cell>
          <cell r="F11">
            <v>0</v>
          </cell>
          <cell r="G11">
            <v>1285204.03</v>
          </cell>
        </row>
        <row r="12">
          <cell r="A12" t="str">
            <v>Short Term Investments</v>
          </cell>
          <cell r="B12">
            <v>0</v>
          </cell>
          <cell r="C12">
            <v>3504203.07</v>
          </cell>
          <cell r="D12">
            <v>0</v>
          </cell>
          <cell r="E12">
            <v>0</v>
          </cell>
          <cell r="F12">
            <v>0</v>
          </cell>
          <cell r="G12">
            <v>3504203.07</v>
          </cell>
        </row>
        <row r="13">
          <cell r="A13" t="str">
            <v>Profit Commission - Affiliate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Profit Commission - Non-Affiliate</v>
          </cell>
          <cell r="B14">
            <v>0</v>
          </cell>
          <cell r="C14">
            <v>-6.0000000000400178E-2</v>
          </cell>
          <cell r="D14">
            <v>0</v>
          </cell>
          <cell r="E14">
            <v>0</v>
          </cell>
          <cell r="F14">
            <v>0</v>
          </cell>
          <cell r="G14">
            <v>-6.0000000000400178E-2</v>
          </cell>
        </row>
        <row r="15">
          <cell r="A15" t="str">
            <v xml:space="preserve">Management Fee receivable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Management Fee receivable -Affiliated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Accrued investment income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Federal income tax recoverable</v>
          </cell>
          <cell r="B18">
            <v>0</v>
          </cell>
          <cell r="C18">
            <v>322678.78000000003</v>
          </cell>
          <cell r="D18">
            <v>0</v>
          </cell>
          <cell r="E18">
            <v>1675785</v>
          </cell>
          <cell r="F18">
            <v>0</v>
          </cell>
          <cell r="G18">
            <v>1998463.78</v>
          </cell>
        </row>
        <row r="19">
          <cell r="A19" t="str">
            <v xml:space="preserve"> State and local income tax recoverable</v>
          </cell>
          <cell r="B19">
            <v>0</v>
          </cell>
          <cell r="C19">
            <v>6100</v>
          </cell>
          <cell r="D19">
            <v>0</v>
          </cell>
          <cell r="E19">
            <v>0</v>
          </cell>
          <cell r="F19">
            <v>0</v>
          </cell>
          <cell r="G19">
            <v>6100</v>
          </cell>
        </row>
        <row r="20">
          <cell r="A20" t="str">
            <v xml:space="preserve"> Deferred federal &amp; foreign  income tax benefit</v>
          </cell>
          <cell r="B20">
            <v>0</v>
          </cell>
          <cell r="C20">
            <v>5661954</v>
          </cell>
          <cell r="D20">
            <v>0</v>
          </cell>
          <cell r="E20">
            <v>-1781700.15</v>
          </cell>
          <cell r="F20">
            <v>0</v>
          </cell>
          <cell r="G20">
            <v>3880253.85</v>
          </cell>
        </row>
        <row r="21">
          <cell r="A21" t="str">
            <v xml:space="preserve"> Deferred state and local income taxes benefit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Property and equipment, net</v>
          </cell>
          <cell r="B22">
            <v>0</v>
          </cell>
          <cell r="C22">
            <v>92438.420000000158</v>
          </cell>
          <cell r="D22">
            <v>0</v>
          </cell>
          <cell r="E22">
            <v>0</v>
          </cell>
          <cell r="F22">
            <v>0</v>
          </cell>
          <cell r="G22">
            <v>92438.420000000158</v>
          </cell>
        </row>
        <row r="23">
          <cell r="A23" t="str">
            <v xml:space="preserve"> Goodwill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Other assets</v>
          </cell>
          <cell r="B24">
            <v>0</v>
          </cell>
          <cell r="C24">
            <v>-2511262.21</v>
          </cell>
          <cell r="D24">
            <v>0</v>
          </cell>
          <cell r="E24">
            <v>0</v>
          </cell>
          <cell r="F24">
            <v>0</v>
          </cell>
          <cell r="G24">
            <v>-2511262.21</v>
          </cell>
        </row>
        <row r="25">
          <cell r="A25" t="str">
            <v xml:space="preserve">    Total assets</v>
          </cell>
          <cell r="B25">
            <v>0</v>
          </cell>
          <cell r="C25">
            <v>8361316.0300000003</v>
          </cell>
          <cell r="D25">
            <v>0</v>
          </cell>
          <cell r="E25">
            <v>-105915.14999999991</v>
          </cell>
          <cell r="F25">
            <v>0</v>
          </cell>
          <cell r="G25">
            <v>8255400.8799999999</v>
          </cell>
        </row>
        <row r="26">
          <cell r="A26">
            <v>0</v>
          </cell>
          <cell r="B26">
            <v>0</v>
          </cell>
          <cell r="C26" t="str">
            <v xml:space="preserve"> 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Liabilities and Stockholders' Equity</v>
          </cell>
          <cell r="B27">
            <v>0</v>
          </cell>
          <cell r="C27" t="str">
            <v xml:space="preserve">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Liabilities: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Deferred State &amp; Local income taxes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 Deferred Federal &amp; foreign income taxes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Payable for securities purchased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Management Fee payable - affiliates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Management Fee payable - non affiliates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Accounts payable and other liabilities</v>
          </cell>
          <cell r="B34">
            <v>0</v>
          </cell>
          <cell r="C34">
            <v>18115809.219999999</v>
          </cell>
          <cell r="D34">
            <v>0</v>
          </cell>
          <cell r="E34">
            <v>0</v>
          </cell>
          <cell r="F34">
            <v>0</v>
          </cell>
          <cell r="G34">
            <v>18115809.219999999</v>
          </cell>
        </row>
        <row r="35">
          <cell r="A35" t="str">
            <v xml:space="preserve">  Intercompany Payable</v>
          </cell>
          <cell r="B35">
            <v>0</v>
          </cell>
          <cell r="C35">
            <v>-24118749.609999996</v>
          </cell>
          <cell r="D35">
            <v>0</v>
          </cell>
          <cell r="E35">
            <v>0</v>
          </cell>
          <cell r="F35">
            <v>0</v>
          </cell>
          <cell r="G35">
            <v>-24118749.609999996</v>
          </cell>
        </row>
        <row r="36">
          <cell r="A36" t="str">
            <v xml:space="preserve">  Federal &amp; foreign income taxes payable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State and local Income taxes payable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 xml:space="preserve">  Bank loan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Due to money purchase pension plan</v>
          </cell>
          <cell r="B39">
            <v>0</v>
          </cell>
          <cell r="C39">
            <v>2077028.97</v>
          </cell>
          <cell r="D39">
            <v>0</v>
          </cell>
          <cell r="E39">
            <v>0</v>
          </cell>
          <cell r="F39">
            <v>0</v>
          </cell>
          <cell r="G39">
            <v>2077028.97</v>
          </cell>
        </row>
        <row r="40">
          <cell r="A40" t="str">
            <v xml:space="preserve">    Total Liabilities</v>
          </cell>
          <cell r="B40">
            <v>0</v>
          </cell>
          <cell r="C40">
            <v>-3925911.4199999971</v>
          </cell>
          <cell r="D40">
            <v>0</v>
          </cell>
          <cell r="E40">
            <v>0</v>
          </cell>
          <cell r="F40">
            <v>0</v>
          </cell>
          <cell r="G40">
            <v>-3925911.4199999971</v>
          </cell>
        </row>
        <row r="41">
          <cell r="A41" t="str">
            <v xml:space="preserve"> </v>
          </cell>
          <cell r="B41">
            <v>0</v>
          </cell>
          <cell r="C41" t="str">
            <v xml:space="preserve">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Stockholders' Equity: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Preferred stock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Common stock</v>
          </cell>
          <cell r="B44">
            <v>0</v>
          </cell>
          <cell r="C44">
            <v>10.3</v>
          </cell>
          <cell r="D44">
            <v>0</v>
          </cell>
          <cell r="E44">
            <v>0</v>
          </cell>
          <cell r="F44">
            <v>0</v>
          </cell>
          <cell r="G44">
            <v>10.3</v>
          </cell>
        </row>
        <row r="45">
          <cell r="A45" t="str">
            <v xml:space="preserve"> Additional paid-in capital</v>
          </cell>
          <cell r="B45">
            <v>0</v>
          </cell>
          <cell r="C45">
            <v>30308062.390000001</v>
          </cell>
          <cell r="D45">
            <v>0</v>
          </cell>
          <cell r="E45">
            <v>0</v>
          </cell>
          <cell r="F45">
            <v>0</v>
          </cell>
          <cell r="G45">
            <v>30308062.390000001</v>
          </cell>
        </row>
        <row r="46">
          <cell r="A46" t="str">
            <v xml:space="preserve"> Net unrealized gains on securities available for 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Foreign currency translation adjustment 12/31/09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Foreign currency translation adj period 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Deferred Taxes 12/31/09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Deferred Taxes Changes for Period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Retained earnings </v>
          </cell>
          <cell r="B51">
            <v>0</v>
          </cell>
          <cell r="C51">
            <v>-18003754.219999999</v>
          </cell>
          <cell r="D51">
            <v>0</v>
          </cell>
          <cell r="E51">
            <v>0</v>
          </cell>
          <cell r="F51">
            <v>0</v>
          </cell>
          <cell r="G51">
            <v>-18003754.219999999</v>
          </cell>
        </row>
        <row r="52">
          <cell r="A52" t="str">
            <v xml:space="preserve"> Net income</v>
          </cell>
          <cell r="B52">
            <v>0</v>
          </cell>
          <cell r="C52">
            <v>-17091.070000015497</v>
          </cell>
          <cell r="D52">
            <v>0</v>
          </cell>
          <cell r="E52">
            <v>105915.14999999991</v>
          </cell>
          <cell r="F52">
            <v>0</v>
          </cell>
          <cell r="G52">
            <v>-123006.2200000154</v>
          </cell>
        </row>
        <row r="53">
          <cell r="A53" t="str">
            <v xml:space="preserve"> Dividends Paid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Treasury Stock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 Total stockholders' equity</v>
          </cell>
          <cell r="B55">
            <v>0</v>
          </cell>
          <cell r="C55">
            <v>12287227.399999987</v>
          </cell>
          <cell r="D55">
            <v>0</v>
          </cell>
          <cell r="E55">
            <v>105915.14999999991</v>
          </cell>
          <cell r="F55">
            <v>0</v>
          </cell>
          <cell r="G55">
            <v>12181312.249999987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Total Liabilities and Stockholders' Equity</v>
          </cell>
          <cell r="B57">
            <v>0</v>
          </cell>
          <cell r="C57">
            <v>8361315.9799999902</v>
          </cell>
          <cell r="D57">
            <v>0</v>
          </cell>
          <cell r="E57">
            <v>105915.14999999991</v>
          </cell>
          <cell r="F57">
            <v>0</v>
          </cell>
          <cell r="G57">
            <v>8255400.8299999898</v>
          </cell>
        </row>
        <row r="58">
          <cell r="A58">
            <v>0</v>
          </cell>
          <cell r="B58">
            <v>0</v>
          </cell>
          <cell r="C58">
            <v>-5.0000010058283806E-2</v>
          </cell>
          <cell r="D58">
            <v>0</v>
          </cell>
          <cell r="E58">
            <v>0</v>
          </cell>
          <cell r="F58">
            <v>0</v>
          </cell>
          <cell r="G58">
            <v>-5.0000010058283806E-2</v>
          </cell>
        </row>
      </sheetData>
      <sheetData sheetId="14">
        <row r="1">
          <cell r="A1" t="str">
            <v>Navigators Agencies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Consolidated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Adjusted</v>
          </cell>
        </row>
        <row r="8">
          <cell r="B8" t="str">
            <v>Navigators</v>
          </cell>
          <cell r="C8" t="str">
            <v>Tax Entries</v>
          </cell>
          <cell r="D8">
            <v>0</v>
          </cell>
          <cell r="E8" t="str">
            <v xml:space="preserve">Navigators </v>
          </cell>
        </row>
        <row r="9">
          <cell r="B9" t="str">
            <v>Agencies</v>
          </cell>
          <cell r="C9" t="str">
            <v>Debit</v>
          </cell>
          <cell r="D9" t="str">
            <v>Credit</v>
          </cell>
          <cell r="E9" t="str">
            <v>Agencies</v>
          </cell>
        </row>
        <row r="10">
          <cell r="A10" t="str">
            <v>Revenues:</v>
          </cell>
          <cell r="B10">
            <v>0</v>
          </cell>
        </row>
        <row r="11">
          <cell r="A11" t="str">
            <v xml:space="preserve">   Commission/Mgt Fee Inc. - affiliates</v>
          </cell>
          <cell r="B11">
            <v>41148382.649999999</v>
          </cell>
          <cell r="E11">
            <v>41148382.649999999</v>
          </cell>
        </row>
        <row r="12">
          <cell r="A12" t="str">
            <v xml:space="preserve">   Commission/Mgt Fee Inc.  - non aff</v>
          </cell>
          <cell r="B12">
            <v>-239815.51</v>
          </cell>
          <cell r="E12">
            <v>-239815.51</v>
          </cell>
        </row>
        <row r="13">
          <cell r="A13" t="str">
            <v xml:space="preserve">   Service income - affiliates</v>
          </cell>
          <cell r="B13">
            <v>0</v>
          </cell>
          <cell r="E13">
            <v>0</v>
          </cell>
        </row>
        <row r="14">
          <cell r="A14" t="str">
            <v xml:space="preserve">   Service income </v>
          </cell>
          <cell r="B14">
            <v>1102603.0599999998</v>
          </cell>
          <cell r="E14">
            <v>1102603.0599999998</v>
          </cell>
        </row>
        <row r="15">
          <cell r="A15" t="str">
            <v xml:space="preserve">   Net investment income</v>
          </cell>
          <cell r="B15">
            <v>0</v>
          </cell>
          <cell r="E15">
            <v>0</v>
          </cell>
        </row>
        <row r="16">
          <cell r="A16" t="str">
            <v xml:space="preserve">   Net realized capital gains (losses)</v>
          </cell>
          <cell r="B16">
            <v>0</v>
          </cell>
          <cell r="E16">
            <v>0</v>
          </cell>
        </row>
        <row r="17">
          <cell r="A17" t="str">
            <v xml:space="preserve">   Other  income</v>
          </cell>
          <cell r="B17">
            <v>0</v>
          </cell>
          <cell r="E17">
            <v>0</v>
          </cell>
        </row>
        <row r="18">
          <cell r="A18" t="str">
            <v xml:space="preserve">     Total revenues</v>
          </cell>
          <cell r="B18">
            <v>42011170.200000003</v>
          </cell>
          <cell r="C18">
            <v>0</v>
          </cell>
          <cell r="D18">
            <v>0</v>
          </cell>
          <cell r="E18">
            <v>42011170.200000003</v>
          </cell>
        </row>
        <row r="19">
          <cell r="B19">
            <v>0</v>
          </cell>
        </row>
        <row r="20">
          <cell r="B20">
            <v>0</v>
          </cell>
        </row>
        <row r="21">
          <cell r="A21" t="str">
            <v>Operating expenses:</v>
          </cell>
          <cell r="B21">
            <v>0</v>
          </cell>
        </row>
        <row r="22">
          <cell r="A22" t="str">
            <v xml:space="preserve">   Losses and LAE incurred</v>
          </cell>
          <cell r="E22">
            <v>0</v>
          </cell>
        </row>
        <row r="23">
          <cell r="A23" t="str">
            <v xml:space="preserve">   Commissions - affiliates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  Commissions </v>
          </cell>
          <cell r="B24">
            <v>0</v>
          </cell>
          <cell r="E24">
            <v>0</v>
          </cell>
        </row>
        <row r="25">
          <cell r="A25" t="str">
            <v xml:space="preserve">   Service fee expense - affiliates</v>
          </cell>
          <cell r="B25">
            <v>0</v>
          </cell>
          <cell r="E25">
            <v>0</v>
          </cell>
        </row>
        <row r="26">
          <cell r="A26" t="str">
            <v xml:space="preserve">   Interest expense</v>
          </cell>
          <cell r="B26">
            <v>0</v>
          </cell>
          <cell r="E26">
            <v>0</v>
          </cell>
        </row>
        <row r="27">
          <cell r="A27" t="str">
            <v xml:space="preserve">   Other operating expenses</v>
          </cell>
          <cell r="B27">
            <v>42011434.590000018</v>
          </cell>
          <cell r="E27">
            <v>42011434.590000018</v>
          </cell>
        </row>
        <row r="28">
          <cell r="A28" t="str">
            <v xml:space="preserve">     Total expenses</v>
          </cell>
          <cell r="B28">
            <v>42011434.590000018</v>
          </cell>
          <cell r="C28">
            <v>0</v>
          </cell>
          <cell r="D28">
            <v>0</v>
          </cell>
          <cell r="E28">
            <v>42011434.590000018</v>
          </cell>
        </row>
        <row r="29">
          <cell r="B29">
            <v>0</v>
          </cell>
        </row>
        <row r="30">
          <cell r="A30" t="str">
            <v>Income before income taxes</v>
          </cell>
          <cell r="B30">
            <v>-264.39000001549721</v>
          </cell>
          <cell r="C30">
            <v>0</v>
          </cell>
          <cell r="D30">
            <v>0</v>
          </cell>
          <cell r="E30">
            <v>-264.39000001549721</v>
          </cell>
        </row>
        <row r="31">
          <cell r="B31" t="str">
            <v xml:space="preserve"> </v>
          </cell>
        </row>
        <row r="32">
          <cell r="A32" t="str">
            <v>Income tax expense (benefit)</v>
          </cell>
          <cell r="B32">
            <v>0</v>
          </cell>
        </row>
        <row r="33">
          <cell r="A33" t="str">
            <v xml:space="preserve">   Current -Federal</v>
          </cell>
          <cell r="B33">
            <v>0</v>
          </cell>
          <cell r="C33">
            <v>-1675785</v>
          </cell>
          <cell r="D33">
            <v>0</v>
          </cell>
          <cell r="E33">
            <v>-1675785</v>
          </cell>
        </row>
        <row r="34">
          <cell r="A34" t="str">
            <v xml:space="preserve">                 - Foreign</v>
          </cell>
          <cell r="B34">
            <v>0</v>
          </cell>
          <cell r="E34">
            <v>0</v>
          </cell>
        </row>
        <row r="35">
          <cell r="A35" t="str">
            <v xml:space="preserve">                 -State &amp; local</v>
          </cell>
          <cell r="B35">
            <v>16826.68</v>
          </cell>
          <cell r="E35">
            <v>16826.68</v>
          </cell>
        </row>
        <row r="36">
          <cell r="A36" t="str">
            <v xml:space="preserve">   Deferred - Federal &amp; Foreign</v>
          </cell>
          <cell r="B36">
            <v>0</v>
          </cell>
          <cell r="C36">
            <v>1781700.15</v>
          </cell>
          <cell r="D36">
            <v>0</v>
          </cell>
          <cell r="E36">
            <v>1781700.15</v>
          </cell>
        </row>
        <row r="37">
          <cell r="A37" t="str">
            <v xml:space="preserve">                 - Foreign</v>
          </cell>
          <cell r="B37">
            <v>0</v>
          </cell>
          <cell r="E37">
            <v>0</v>
          </cell>
        </row>
        <row r="38">
          <cell r="A38" t="str">
            <v xml:space="preserve">                  -State &amp; local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Total income tax expense</v>
          </cell>
          <cell r="B39">
            <v>16826.68</v>
          </cell>
          <cell r="C39">
            <v>105915.14999999991</v>
          </cell>
          <cell r="D39">
            <v>0</v>
          </cell>
          <cell r="E39">
            <v>122741.82999999984</v>
          </cell>
        </row>
        <row r="41">
          <cell r="A41" t="str">
            <v>Net Income (loss)</v>
          </cell>
          <cell r="B41">
            <v>-17091.070000015497</v>
          </cell>
          <cell r="C41">
            <v>-105915.14999999991</v>
          </cell>
          <cell r="D41">
            <v>0</v>
          </cell>
          <cell r="E41">
            <v>-123006.22000001534</v>
          </cell>
        </row>
        <row r="45">
          <cell r="B45">
            <v>0</v>
          </cell>
          <cell r="C45">
            <v>0</v>
          </cell>
        </row>
      </sheetData>
      <sheetData sheetId="15">
        <row r="1">
          <cell r="A1" t="str">
            <v xml:space="preserve">    Navigators Group, Inc. &amp; Subsidiaries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Consolidating Balance Sheets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7">
          <cell r="B7" t="str">
            <v xml:space="preserve"> </v>
          </cell>
        </row>
        <row r="10">
          <cell r="B10" t="str">
            <v xml:space="preserve"> </v>
          </cell>
          <cell r="C10">
            <v>0</v>
          </cell>
        </row>
        <row r="11">
          <cell r="B11" t="str">
            <v>Parent</v>
          </cell>
          <cell r="C11" t="str">
            <v>Insurance</v>
          </cell>
          <cell r="D11" t="str">
            <v xml:space="preserve">Navigators </v>
          </cell>
          <cell r="E11" t="str">
            <v>Navigators</v>
          </cell>
          <cell r="G11" t="str">
            <v>B/S Reclass</v>
          </cell>
        </row>
        <row r="12">
          <cell r="B12" t="str">
            <v>Company</v>
          </cell>
          <cell r="C12" t="str">
            <v>Companies</v>
          </cell>
          <cell r="D12" t="str">
            <v>Agencies (US)</v>
          </cell>
          <cell r="E12" t="str">
            <v>Holdings U.K.</v>
          </cell>
          <cell r="F12">
            <v>0</v>
          </cell>
          <cell r="G12" t="str">
            <v>Entries</v>
          </cell>
        </row>
        <row r="13">
          <cell r="A13" t="str">
            <v>Assets</v>
          </cell>
          <cell r="F13">
            <v>0</v>
          </cell>
          <cell r="G13">
            <v>0</v>
          </cell>
        </row>
        <row r="14">
          <cell r="A14" t="str">
            <v xml:space="preserve"> Investments:</v>
          </cell>
          <cell r="C14">
            <v>0</v>
          </cell>
          <cell r="F14">
            <v>0</v>
          </cell>
          <cell r="G14">
            <v>0</v>
          </cell>
        </row>
        <row r="15">
          <cell r="A15" t="str">
            <v xml:space="preserve"> Fixed maturities, available for sale</v>
          </cell>
          <cell r="B15">
            <v>26728866.700000003</v>
          </cell>
          <cell r="C15">
            <v>1552817196.0304086</v>
          </cell>
          <cell r="D15">
            <v>0</v>
          </cell>
          <cell r="E15">
            <v>281082014</v>
          </cell>
          <cell r="F15">
            <v>0</v>
          </cell>
          <cell r="G15">
            <v>0</v>
          </cell>
        </row>
        <row r="16">
          <cell r="A16" t="str">
            <v xml:space="preserve"> Equity securities, at market</v>
          </cell>
          <cell r="B16">
            <v>965208</v>
          </cell>
          <cell r="C16">
            <v>71896676.320000008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Short-term investments, at cost</v>
          </cell>
          <cell r="B18">
            <v>4252788.79</v>
          </cell>
          <cell r="C18">
            <v>43396723.210000008</v>
          </cell>
          <cell r="D18">
            <v>3504203.07</v>
          </cell>
          <cell r="E18">
            <v>113672869</v>
          </cell>
          <cell r="F18">
            <v>0</v>
          </cell>
          <cell r="G18">
            <v>0</v>
          </cell>
        </row>
        <row r="19">
          <cell r="A19" t="str">
            <v xml:space="preserve">   Sub-total investments</v>
          </cell>
          <cell r="B19">
            <v>31946863.490000002</v>
          </cell>
          <cell r="C19">
            <v>1668110595.5604086</v>
          </cell>
          <cell r="D19">
            <v>3504203.07</v>
          </cell>
          <cell r="E19">
            <v>394754883</v>
          </cell>
          <cell r="F19">
            <v>0</v>
          </cell>
          <cell r="G19">
            <v>0</v>
          </cell>
        </row>
        <row r="20">
          <cell r="A20" t="str">
            <v xml:space="preserve">  Investment in wholly-owned subsidiaries</v>
          </cell>
          <cell r="B20">
            <v>874502566.44176757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Cash</v>
          </cell>
          <cell r="B21">
            <v>5361811.17</v>
          </cell>
          <cell r="C21">
            <v>1916730.7599999991</v>
          </cell>
          <cell r="D21">
            <v>1285204.03</v>
          </cell>
          <cell r="E21">
            <v>3377105</v>
          </cell>
          <cell r="F21">
            <v>0</v>
          </cell>
          <cell r="G21">
            <v>0</v>
          </cell>
        </row>
        <row r="22">
          <cell r="A22" t="str">
            <v xml:space="preserve">  Other Investment, at cost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 Total investments</v>
          </cell>
          <cell r="B23">
            <v>911811241.10176754</v>
          </cell>
          <cell r="C23">
            <v>1670027326.3204086</v>
          </cell>
          <cell r="D23">
            <v>4789407.0999999996</v>
          </cell>
          <cell r="E23">
            <v>398131988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Premiums in course of collection</v>
          </cell>
          <cell r="B25">
            <v>0</v>
          </cell>
          <cell r="C25">
            <v>105834289.04000001</v>
          </cell>
          <cell r="D25">
            <v>0</v>
          </cell>
          <cell r="E25">
            <v>115332174</v>
          </cell>
          <cell r="F25">
            <v>0</v>
          </cell>
          <cell r="G25">
            <v>0</v>
          </cell>
        </row>
        <row r="26">
          <cell r="A26" t="str">
            <v xml:space="preserve"> Commissions &amp; Management Fee receivable - non</v>
          </cell>
          <cell r="B26">
            <v>0</v>
          </cell>
          <cell r="C26">
            <v>0</v>
          </cell>
          <cell r="D26">
            <v>-6.0000000000400178E-2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Commissions &amp; Manag Fee receivable - affiliates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Intercompany Receivable </v>
          </cell>
          <cell r="B28">
            <v>8173438.8900000006</v>
          </cell>
          <cell r="C28">
            <v>-32481089.669999994</v>
          </cell>
          <cell r="D28">
            <v>0</v>
          </cell>
          <cell r="E28">
            <v>1641179</v>
          </cell>
          <cell r="F28">
            <v>0</v>
          </cell>
          <cell r="G28">
            <v>0</v>
          </cell>
        </row>
        <row r="29">
          <cell r="A29" t="str">
            <v xml:space="preserve"> Accrued investment income</v>
          </cell>
          <cell r="B29">
            <v>198559.44</v>
          </cell>
          <cell r="C29">
            <v>13736184.43</v>
          </cell>
          <cell r="D29">
            <v>0</v>
          </cell>
          <cell r="E29">
            <v>1402491</v>
          </cell>
          <cell r="F29">
            <v>0</v>
          </cell>
          <cell r="G29">
            <v>0</v>
          </cell>
        </row>
        <row r="30">
          <cell r="A30" t="str">
            <v xml:space="preserve"> Prepaid reinsurance premium</v>
          </cell>
          <cell r="B30">
            <v>0</v>
          </cell>
          <cell r="C30">
            <v>116295711.59999999</v>
          </cell>
          <cell r="D30">
            <v>0</v>
          </cell>
          <cell r="E30">
            <v>45060307</v>
          </cell>
          <cell r="F30">
            <v>0</v>
          </cell>
          <cell r="G30">
            <v>0</v>
          </cell>
        </row>
        <row r="31">
          <cell r="A31" t="str">
            <v xml:space="preserve"> Reinsurance receivable on paid</v>
          </cell>
          <cell r="B31">
            <v>0</v>
          </cell>
          <cell r="C31">
            <v>34673637.780000001</v>
          </cell>
          <cell r="D31">
            <v>0</v>
          </cell>
          <cell r="E31">
            <v>17919285</v>
          </cell>
          <cell r="F31">
            <v>0</v>
          </cell>
          <cell r="G31">
            <v>0</v>
          </cell>
        </row>
        <row r="32">
          <cell r="A32" t="str">
            <v xml:space="preserve"> Reinsurance receivable on unpaid</v>
          </cell>
          <cell r="B32">
            <v>0</v>
          </cell>
          <cell r="C32">
            <v>584210192.27999997</v>
          </cell>
          <cell r="D32">
            <v>0</v>
          </cell>
          <cell r="E32">
            <v>216167428</v>
          </cell>
          <cell r="F32">
            <v>0</v>
          </cell>
          <cell r="G32">
            <v>0</v>
          </cell>
        </row>
        <row r="33">
          <cell r="A33" t="str">
            <v xml:space="preserve"> Federal income tax recoverable</v>
          </cell>
          <cell r="B33">
            <v>9384955.4299999997</v>
          </cell>
          <cell r="C33">
            <v>0</v>
          </cell>
          <cell r="D33">
            <v>1998463.78</v>
          </cell>
          <cell r="E33">
            <v>230456</v>
          </cell>
          <cell r="F33">
            <v>0</v>
          </cell>
          <cell r="G33">
            <v>909203.02000000048</v>
          </cell>
        </row>
        <row r="34">
          <cell r="A34" t="str">
            <v xml:space="preserve"> State and local income tax recoverable</v>
          </cell>
          <cell r="B34">
            <v>0</v>
          </cell>
          <cell r="C34">
            <v>0</v>
          </cell>
          <cell r="D34">
            <v>6100</v>
          </cell>
          <cell r="E34">
            <v>0</v>
          </cell>
          <cell r="F34">
            <v>0</v>
          </cell>
          <cell r="G34">
            <v>-6100</v>
          </cell>
        </row>
        <row r="35">
          <cell r="A35" t="str">
            <v xml:space="preserve"> Deferred federal &amp; foreign  income tax benefit</v>
          </cell>
          <cell r="B35">
            <v>-1050605.6600000001</v>
          </cell>
          <cell r="C35">
            <v>13648651.710356856</v>
          </cell>
          <cell r="D35">
            <v>3880253.85</v>
          </cell>
          <cell r="E35" t="str">
            <v xml:space="preserve"> </v>
          </cell>
          <cell r="F35">
            <v>0</v>
          </cell>
          <cell r="G35">
            <v>-5263832</v>
          </cell>
        </row>
        <row r="36">
          <cell r="A36" t="str">
            <v xml:space="preserve"> Deferred state and local income taxes benefit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Deposits with reinsurers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</v>
          </cell>
          <cell r="F37">
            <v>0</v>
          </cell>
          <cell r="G37">
            <v>0</v>
          </cell>
        </row>
        <row r="38">
          <cell r="A38" t="str">
            <v xml:space="preserve"> Deferred policy acquisition costs</v>
          </cell>
          <cell r="B38">
            <v>0</v>
          </cell>
          <cell r="C38">
            <v>36980829.599272005</v>
          </cell>
          <cell r="D38">
            <v>0</v>
          </cell>
          <cell r="E38">
            <v>24948501</v>
          </cell>
          <cell r="F38">
            <v>0</v>
          </cell>
          <cell r="G38">
            <v>0</v>
          </cell>
        </row>
        <row r="39">
          <cell r="A39" t="str">
            <v xml:space="preserve"> Property and equipment, net</v>
          </cell>
          <cell r="B39">
            <v>0</v>
          </cell>
          <cell r="C39">
            <v>12028824.719999999</v>
          </cell>
          <cell r="D39">
            <v>92438.420000000158</v>
          </cell>
          <cell r="E39">
            <v>1142855</v>
          </cell>
          <cell r="F39">
            <v>0</v>
          </cell>
          <cell r="G39">
            <v>0</v>
          </cell>
        </row>
        <row r="40">
          <cell r="A40" t="str">
            <v xml:space="preserve"> Goodwill and other intangibles</v>
          </cell>
          <cell r="B40">
            <v>2534046.62</v>
          </cell>
          <cell r="C40">
            <v>0</v>
          </cell>
          <cell r="D40">
            <v>0</v>
          </cell>
          <cell r="E40">
            <v>4182984</v>
          </cell>
          <cell r="F40">
            <v>0</v>
          </cell>
          <cell r="G40">
            <v>0</v>
          </cell>
        </row>
        <row r="41">
          <cell r="A41" t="str">
            <v xml:space="preserve"> Other assets</v>
          </cell>
          <cell r="B41">
            <v>1133084.55</v>
          </cell>
          <cell r="C41">
            <v>1824001.63</v>
          </cell>
          <cell r="D41">
            <v>-2511262.21</v>
          </cell>
          <cell r="E41">
            <v>7652806</v>
          </cell>
          <cell r="F41">
            <v>0</v>
          </cell>
          <cell r="G41">
            <v>5534887.1099999994</v>
          </cell>
        </row>
        <row r="42">
          <cell r="A42" t="str">
            <v xml:space="preserve">    Total assets</v>
          </cell>
          <cell r="B42">
            <v>932184720.37176752</v>
          </cell>
          <cell r="C42">
            <v>2556778559.4400368</v>
          </cell>
          <cell r="D42">
            <v>8255400.8799999999</v>
          </cell>
          <cell r="E42">
            <v>833812454</v>
          </cell>
          <cell r="F42">
            <v>0</v>
          </cell>
          <cell r="G42">
            <v>1174158.1299999999</v>
          </cell>
        </row>
        <row r="43">
          <cell r="B43" t="str">
            <v xml:space="preserve"> </v>
          </cell>
          <cell r="C43">
            <v>0</v>
          </cell>
          <cell r="D43" t="str">
            <v xml:space="preserve"> 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Liabilities and Stockholders' Equity</v>
          </cell>
          <cell r="B44">
            <v>0</v>
          </cell>
          <cell r="C44">
            <v>0</v>
          </cell>
          <cell r="D44" t="str">
            <v xml:space="preserve"> </v>
          </cell>
          <cell r="E44">
            <v>0</v>
          </cell>
          <cell r="F44">
            <v>0</v>
          </cell>
        </row>
        <row r="45">
          <cell r="A45" t="str">
            <v>Liabilities:</v>
          </cell>
          <cell r="B45">
            <v>0</v>
          </cell>
          <cell r="C45">
            <v>0</v>
          </cell>
          <cell r="D45" t="str">
            <v xml:space="preserve"> 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Reserves for Losses and LAE</v>
          </cell>
          <cell r="B46">
            <v>0</v>
          </cell>
          <cell r="C46">
            <v>1383979926.4299998</v>
          </cell>
          <cell r="D46">
            <v>0</v>
          </cell>
          <cell r="E46">
            <v>535372125</v>
          </cell>
          <cell r="F46">
            <v>0</v>
          </cell>
          <cell r="G46">
            <v>0</v>
          </cell>
        </row>
        <row r="47">
          <cell r="A47" t="str">
            <v xml:space="preserve">  Unearned premiums</v>
          </cell>
          <cell r="B47">
            <v>0</v>
          </cell>
          <cell r="C47">
            <v>342017168.5</v>
          </cell>
          <cell r="D47">
            <v>0</v>
          </cell>
          <cell r="E47">
            <v>159154579</v>
          </cell>
          <cell r="F47">
            <v>0</v>
          </cell>
          <cell r="G47">
            <v>0</v>
          </cell>
        </row>
        <row r="48">
          <cell r="A48" t="str">
            <v xml:space="preserve">  Reinsurance balance payable</v>
          </cell>
          <cell r="B48">
            <v>0</v>
          </cell>
          <cell r="C48">
            <v>56003975.530000001</v>
          </cell>
          <cell r="D48">
            <v>0</v>
          </cell>
          <cell r="E48">
            <v>37718972</v>
          </cell>
          <cell r="F48">
            <v>0</v>
          </cell>
          <cell r="G48">
            <v>0</v>
          </cell>
        </row>
        <row r="49">
          <cell r="A49" t="str">
            <v xml:space="preserve">  7% Senior Notes Due May 1, 2016</v>
          </cell>
          <cell r="B49">
            <v>114072609.89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 7% Senior Notes Interest Payable</v>
          </cell>
          <cell r="B50">
            <v>1341666.22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-1341666.22</v>
          </cell>
        </row>
        <row r="51">
          <cell r="A51" t="str">
            <v xml:space="preserve">  Deferred State &amp; Local income taxes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Deferred Federal &amp; foreign income taxes </v>
          </cell>
          <cell r="B52">
            <v>0</v>
          </cell>
          <cell r="C52">
            <v>0</v>
          </cell>
          <cell r="D52">
            <v>0</v>
          </cell>
          <cell r="E52">
            <v>5263832</v>
          </cell>
          <cell r="F52">
            <v>0</v>
          </cell>
          <cell r="G52">
            <v>-5263832</v>
          </cell>
        </row>
        <row r="53">
          <cell r="A53" t="str">
            <v xml:space="preserve">  Funds due reinsurers</v>
          </cell>
          <cell r="B53">
            <v>0</v>
          </cell>
          <cell r="C53">
            <v>7145955.7999999998</v>
          </cell>
          <cell r="D53">
            <v>0</v>
          </cell>
          <cell r="E53">
            <v>0</v>
          </cell>
          <cell r="F53">
            <v>0</v>
          </cell>
          <cell r="G53">
            <v>-7145955.7999999998</v>
          </cell>
        </row>
        <row r="54">
          <cell r="A54" t="str">
            <v xml:space="preserve">  Intercompany Payable</v>
          </cell>
          <cell r="B54">
            <v>0</v>
          </cell>
          <cell r="C54">
            <v>0</v>
          </cell>
          <cell r="D54">
            <v>-24118749.609999996</v>
          </cell>
          <cell r="E54">
            <v>1569124</v>
          </cell>
          <cell r="F54">
            <v>0</v>
          </cell>
          <cell r="G54">
            <v>0</v>
          </cell>
        </row>
        <row r="55">
          <cell r="A55" t="str">
            <v xml:space="preserve">  Commission &amp; Mgmt Fee payable - Affiliates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Commission &amp; Mgmt Fee payable - Non Affiliates</v>
          </cell>
          <cell r="B56">
            <v>0</v>
          </cell>
          <cell r="C56">
            <v>-1752298.15</v>
          </cell>
          <cell r="D56">
            <v>0</v>
          </cell>
          <cell r="E56">
            <v>0</v>
          </cell>
          <cell r="F56">
            <v>0</v>
          </cell>
          <cell r="G56">
            <v>1752298.15</v>
          </cell>
        </row>
        <row r="57">
          <cell r="A57" t="str">
            <v xml:space="preserve">  Accounts payable and other liabilties</v>
          </cell>
          <cell r="B57">
            <v>331948</v>
          </cell>
          <cell r="C57">
            <v>349017.65000000061</v>
          </cell>
          <cell r="D57">
            <v>18115809.219999999</v>
          </cell>
          <cell r="E57">
            <v>9583290</v>
          </cell>
          <cell r="F57">
            <v>0</v>
          </cell>
          <cell r="G57">
            <v>8812352.8399999999</v>
          </cell>
        </row>
        <row r="58">
          <cell r="A58" t="str">
            <v xml:space="preserve">  Notes payable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6">
        <row r="1">
          <cell r="B1">
            <v>0</v>
          </cell>
          <cell r="C1">
            <v>0</v>
          </cell>
          <cell r="D1" t="str">
            <v xml:space="preserve">  Navigators Group, Inc. &amp; Subsidiaries</v>
          </cell>
          <cell r="E1">
            <v>0</v>
          </cell>
          <cell r="F1">
            <v>0</v>
          </cell>
          <cell r="G1">
            <v>0</v>
          </cell>
        </row>
        <row r="2">
          <cell r="B2">
            <v>0</v>
          </cell>
          <cell r="C2">
            <v>0</v>
          </cell>
          <cell r="D2" t="str">
            <v>Consolidating Income Statements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 t="str">
            <v>June 30, 2010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5">
          <cell r="A5">
            <v>0</v>
          </cell>
          <cell r="C5">
            <v>0</v>
          </cell>
        </row>
        <row r="6">
          <cell r="F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 xml:space="preserve">Agencies 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348479320.71000004</v>
          </cell>
          <cell r="D11">
            <v>0</v>
          </cell>
          <cell r="E11">
            <v>0</v>
          </cell>
          <cell r="F11">
            <v>175234088</v>
          </cell>
          <cell r="G11">
            <v>175234088</v>
          </cell>
        </row>
        <row r="12">
          <cell r="A12" t="str">
            <v>Net Written Premium</v>
          </cell>
          <cell r="B12">
            <v>0</v>
          </cell>
          <cell r="C12">
            <v>232740772.53000003</v>
          </cell>
          <cell r="D12">
            <v>0</v>
          </cell>
          <cell r="F12">
            <v>121581458</v>
          </cell>
          <cell r="G12">
            <v>121581458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 t="str">
            <v xml:space="preserve"> </v>
          </cell>
          <cell r="C15">
            <v>221635753.49000004</v>
          </cell>
          <cell r="D15">
            <v>0</v>
          </cell>
          <cell r="F15">
            <v>103903745</v>
          </cell>
          <cell r="G15">
            <v>103903745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41148382.649999999</v>
          </cell>
          <cell r="E16">
            <v>4543110</v>
          </cell>
          <cell r="F16">
            <v>0</v>
          </cell>
          <cell r="G16">
            <v>4543110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-239815.51</v>
          </cell>
          <cell r="E17">
            <v>-87506</v>
          </cell>
          <cell r="F17">
            <v>1827034</v>
          </cell>
          <cell r="G17">
            <v>1739528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1102603.0599999998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323865.52999999933</v>
          </cell>
          <cell r="C20">
            <v>31303219.180000003</v>
          </cell>
          <cell r="D20">
            <v>0</v>
          </cell>
          <cell r="E20">
            <v>741</v>
          </cell>
          <cell r="F20">
            <v>4197166</v>
          </cell>
          <cell r="G20">
            <v>4197907</v>
          </cell>
        </row>
        <row r="21">
          <cell r="A21" t="str">
            <v xml:space="preserve">   Net realized capital gains </v>
          </cell>
          <cell r="B21">
            <v>230883.06999999998</v>
          </cell>
          <cell r="C21">
            <v>15933971.27</v>
          </cell>
          <cell r="D21">
            <v>0</v>
          </cell>
          <cell r="E21">
            <v>0</v>
          </cell>
          <cell r="F21">
            <v>731803</v>
          </cell>
          <cell r="G21">
            <v>731803</v>
          </cell>
        </row>
        <row r="22">
          <cell r="A22" t="str">
            <v xml:space="preserve">   Other  income</v>
          </cell>
          <cell r="B22">
            <v>0</v>
          </cell>
          <cell r="C22">
            <v>-1859079.3199984017</v>
          </cell>
          <cell r="D22">
            <v>0</v>
          </cell>
          <cell r="E22">
            <v>-7353</v>
          </cell>
          <cell r="F22">
            <v>-192318</v>
          </cell>
          <cell r="G22">
            <v>-199671</v>
          </cell>
        </row>
        <row r="23">
          <cell r="A23" t="str">
            <v xml:space="preserve">     Total revenues</v>
          </cell>
          <cell r="B23">
            <v>554748.59999999928</v>
          </cell>
          <cell r="C23">
            <v>267013864.62000164</v>
          </cell>
          <cell r="D23">
            <v>42011170.200000003</v>
          </cell>
          <cell r="E23">
            <v>4448992</v>
          </cell>
          <cell r="F23">
            <v>110467430</v>
          </cell>
          <cell r="G23">
            <v>114916422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133265261.91999994</v>
          </cell>
          <cell r="D27">
            <v>0</v>
          </cell>
          <cell r="F27">
            <v>70404759</v>
          </cell>
          <cell r="G27">
            <v>70404759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42141193.499999993</v>
          </cell>
          <cell r="D28">
            <v>0</v>
          </cell>
          <cell r="F28">
            <v>352344</v>
          </cell>
          <cell r="G28">
            <v>352344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28976952.514000006</v>
          </cell>
          <cell r="D29">
            <v>0</v>
          </cell>
          <cell r="F29">
            <v>22015940</v>
          </cell>
          <cell r="G29">
            <v>22015940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4088020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1206000</v>
          </cell>
          <cell r="G32">
            <v>1206000</v>
          </cell>
        </row>
        <row r="33">
          <cell r="A33" t="str">
            <v xml:space="preserve">   Other operating expenses</v>
          </cell>
          <cell r="B33">
            <v>481005.18</v>
          </cell>
          <cell r="C33">
            <v>9900536.6300000027</v>
          </cell>
          <cell r="D33">
            <v>42011434.590000018</v>
          </cell>
          <cell r="E33">
            <v>4535758</v>
          </cell>
          <cell r="F33">
            <v>14534372</v>
          </cell>
          <cell r="G33">
            <v>19070130</v>
          </cell>
        </row>
        <row r="34">
          <cell r="A34" t="str">
            <v xml:space="preserve">     Total expenses</v>
          </cell>
          <cell r="B34">
            <v>4569025.18</v>
          </cell>
          <cell r="C34">
            <v>214283944.56399992</v>
          </cell>
          <cell r="D34">
            <v>42011434.590000018</v>
          </cell>
          <cell r="E34">
            <v>4535758</v>
          </cell>
          <cell r="F34">
            <v>108513415</v>
          </cell>
          <cell r="G34">
            <v>113049173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-4014276.5800000005</v>
          </cell>
          <cell r="C36">
            <v>52729920.056001723</v>
          </cell>
          <cell r="D36">
            <v>-264.39000001549721</v>
          </cell>
          <cell r="E36">
            <v>-86766</v>
          </cell>
          <cell r="F36">
            <v>1954015</v>
          </cell>
          <cell r="G36">
            <v>1867249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-1460761</v>
          </cell>
          <cell r="C39">
            <v>4686924</v>
          </cell>
          <cell r="D39">
            <v>-1675785</v>
          </cell>
          <cell r="E39">
            <v>9128</v>
          </cell>
          <cell r="F39">
            <v>553127</v>
          </cell>
          <cell r="G39">
            <v>562255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16826.68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29564</v>
          </cell>
          <cell r="C42">
            <v>10491920.1</v>
          </cell>
          <cell r="D42">
            <v>1781700.15</v>
          </cell>
          <cell r="E42">
            <v>0</v>
          </cell>
          <cell r="F42">
            <v>135246</v>
          </cell>
          <cell r="G42">
            <v>135246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-1431197</v>
          </cell>
          <cell r="C45">
            <v>15178844.1</v>
          </cell>
          <cell r="D45">
            <v>122741.82999999984</v>
          </cell>
          <cell r="E45">
            <v>9128</v>
          </cell>
          <cell r="F45">
            <v>688373</v>
          </cell>
          <cell r="G45">
            <v>697501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-2583079.5800000005</v>
          </cell>
          <cell r="C47">
            <v>37551075.956001721</v>
          </cell>
          <cell r="D47">
            <v>-123006.22000001534</v>
          </cell>
          <cell r="E47">
            <v>-95894</v>
          </cell>
          <cell r="F47">
            <v>1265642</v>
          </cell>
          <cell r="G47">
            <v>1169748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38597817.736001678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Consolidated Net income </v>
          </cell>
          <cell r="B51">
            <v>36014738.15600168</v>
          </cell>
          <cell r="C51">
            <v>37551075.956001721</v>
          </cell>
          <cell r="D51">
            <v>-123006.22000001534</v>
          </cell>
          <cell r="E51">
            <v>-95894</v>
          </cell>
          <cell r="F51">
            <v>1265642</v>
          </cell>
          <cell r="G51">
            <v>1169748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E53" t="str">
            <v xml:space="preserve"> </v>
          </cell>
          <cell r="F53" t="str">
            <v xml:space="preserve"> 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D54">
            <v>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7">
        <row r="1">
          <cell r="A1" t="str">
            <v>Navigators Group Inc (Consolidated)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Comprehensive Income (Loss)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5">
          <cell r="A5" t="str">
            <v>Year Change</v>
          </cell>
          <cell r="C5" t="str">
            <v>Prior</v>
          </cell>
          <cell r="D5" t="str">
            <v>Current</v>
          </cell>
        </row>
        <row r="6">
          <cell r="C6">
            <v>40178</v>
          </cell>
          <cell r="D6">
            <v>0</v>
          </cell>
          <cell r="E6" t="str">
            <v>Change</v>
          </cell>
        </row>
        <row r="7">
          <cell r="A7" t="str">
            <v>Retained Earnings</v>
          </cell>
          <cell r="C7">
            <v>513587.864109079</v>
          </cell>
          <cell r="D7">
            <v>564257.04870176746</v>
          </cell>
          <cell r="E7">
            <v>50669.184592688456</v>
          </cell>
        </row>
        <row r="9">
          <cell r="A9" t="str">
            <v>Quarter Change</v>
          </cell>
          <cell r="C9" t="str">
            <v>Prior</v>
          </cell>
          <cell r="D9" t="str">
            <v>Current</v>
          </cell>
        </row>
        <row r="10">
          <cell r="C10">
            <v>40268</v>
          </cell>
          <cell r="D10">
            <v>0</v>
          </cell>
          <cell r="E10" t="str">
            <v>Change</v>
          </cell>
        </row>
        <row r="11">
          <cell r="A11" t="str">
            <v>Retained Earnings</v>
          </cell>
          <cell r="C11">
            <v>538093.90799987293</v>
          </cell>
          <cell r="D11">
            <v>564257.04870176746</v>
          </cell>
          <cell r="E11">
            <v>26163.140701894532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D13" t="str">
            <v>YTD</v>
          </cell>
          <cell r="E13" t="str">
            <v>Current</v>
          </cell>
          <cell r="F13" t="str">
            <v>YTD</v>
          </cell>
          <cell r="G13" t="str">
            <v>Curr. Quarter</v>
          </cell>
        </row>
        <row r="14">
          <cell r="D14">
            <v>0</v>
          </cell>
          <cell r="E14" t="str">
            <v>Quarter</v>
          </cell>
          <cell r="F14" t="str">
            <v>Tax</v>
          </cell>
          <cell r="G14" t="str">
            <v>Tax</v>
          </cell>
        </row>
        <row r="15">
          <cell r="A15" t="str">
            <v>Net Income</v>
          </cell>
          <cell r="D15">
            <v>36014.738561275488</v>
          </cell>
          <cell r="E15">
            <v>18969.595393456875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A17" t="str">
            <v>Other comprehensive income, net of tax: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Net unrealized gains (losses) on securities for sale;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Unrealized holding gain (loss) arising during period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       (net of income tax exp )</v>
          </cell>
          <cell r="D20">
            <v>25195.706966765851</v>
          </cell>
          <cell r="E20">
            <v>15280.740099065855</v>
          </cell>
          <cell r="F20">
            <v>-13013.465143643149</v>
          </cell>
          <cell r="G20">
            <v>-7956.0377811431472</v>
          </cell>
        </row>
        <row r="21">
          <cell r="A21" t="str">
            <v xml:space="preserve">     reclassification adjustment for gains included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      in net income, net of tax, impairment</v>
          </cell>
          <cell r="D22">
            <v>-160.30520000000001</v>
          </cell>
          <cell r="E22">
            <v>-104.29548920000001</v>
          </cell>
          <cell r="F22">
            <v>45.852799999999995</v>
          </cell>
          <cell r="G22">
            <v>36.525649999999992</v>
          </cell>
        </row>
        <row r="23">
          <cell r="A23" t="str">
            <v xml:space="preserve">        in net income, net of tax, other</v>
          </cell>
          <cell r="D23">
            <v>11135.826221000001</v>
          </cell>
          <cell r="E23">
            <v>7162.6362925000003</v>
          </cell>
          <cell r="F23">
            <v>-5703.5518189999993</v>
          </cell>
          <cell r="G23">
            <v>-3832.4816564999992</v>
          </cell>
        </row>
        <row r="24">
          <cell r="A24" t="str">
            <v>Net unrealized gain (loss) on securities</v>
          </cell>
          <cell r="D24">
            <v>14220.185945765848</v>
          </cell>
          <cell r="E24">
            <v>8222.3992957658538</v>
          </cell>
          <cell r="F24">
            <v>-7355.7661246431499</v>
          </cell>
          <cell r="G24">
            <v>-4160.0817746431476</v>
          </cell>
        </row>
        <row r="25">
          <cell r="A25" t="str">
            <v>Foreign currency translation gain (loss) net of tax</v>
          </cell>
          <cell r="D25">
            <v>434.25900000000001</v>
          </cell>
          <cell r="E25">
            <v>-1028.854</v>
          </cell>
          <cell r="F25">
            <v>-233.8317692307692</v>
          </cell>
          <cell r="G25">
            <v>553.99830769230766</v>
          </cell>
        </row>
        <row r="26">
          <cell r="A26" t="str">
            <v xml:space="preserve">     Other comprehensice income</v>
          </cell>
          <cell r="D26">
            <v>14654.444945765848</v>
          </cell>
          <cell r="E26">
            <v>7193.5452957658536</v>
          </cell>
          <cell r="F26">
            <v>-7589.597893873919</v>
          </cell>
          <cell r="G26">
            <v>-3606.0834669508399</v>
          </cell>
        </row>
        <row r="27">
          <cell r="F27">
            <v>0</v>
          </cell>
          <cell r="G27">
            <v>0</v>
          </cell>
        </row>
        <row r="28">
          <cell r="B28" t="str">
            <v>Comprehensive  (Loss)</v>
          </cell>
          <cell r="D28">
            <v>50669.183507041336</v>
          </cell>
          <cell r="E28">
            <v>26163.140689222728</v>
          </cell>
          <cell r="F28">
            <v>0</v>
          </cell>
          <cell r="G28">
            <v>0</v>
          </cell>
        </row>
        <row r="29">
          <cell r="D29">
            <v>1.0856471199076623E-3</v>
          </cell>
          <cell r="E29">
            <v>1.2671804142883047E-5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A31" t="str">
            <v>Unrealized gain(loss) for 3 months in CY</v>
          </cell>
          <cell r="B31">
            <v>0</v>
          </cell>
          <cell r="C31">
            <v>0</v>
          </cell>
          <cell r="D31">
            <v>0</v>
          </cell>
          <cell r="E31" t="str">
            <v xml:space="preserve">     reclassification adjustment for gains included</v>
          </cell>
          <cell r="F31" t="str">
            <v>Year to Date</v>
          </cell>
          <cell r="G31">
            <v>0</v>
          </cell>
        </row>
        <row r="32">
          <cell r="A32">
            <v>40268</v>
          </cell>
          <cell r="B32">
            <v>40359</v>
          </cell>
          <cell r="C32" t="str">
            <v>Net</v>
          </cell>
          <cell r="D32">
            <v>0</v>
          </cell>
          <cell r="E32" t="str">
            <v xml:space="preserve">        in net income, net of tax</v>
          </cell>
          <cell r="F32" t="str">
            <v xml:space="preserve">YTD   </v>
          </cell>
          <cell r="G32" t="str">
            <v>Impairment</v>
          </cell>
        </row>
        <row r="33">
          <cell r="A33">
            <v>9193470.9999999981</v>
          </cell>
          <cell r="B33">
            <v>21575952.070409</v>
          </cell>
          <cell r="C33">
            <v>12382481.070409002</v>
          </cell>
          <cell r="D33" t="str">
            <v>Before Tax</v>
          </cell>
          <cell r="E33" t="str">
            <v xml:space="preserve">Total </v>
          </cell>
          <cell r="F33">
            <v>16896657.34</v>
          </cell>
          <cell r="G33">
            <v>-235383</v>
          </cell>
        </row>
        <row r="34">
          <cell r="A34">
            <v>-3195684.3500000024</v>
          </cell>
          <cell r="B34">
            <v>-7355766.1246431498</v>
          </cell>
          <cell r="C34">
            <v>-4160081.7746431474</v>
          </cell>
          <cell r="D34" t="str">
            <v>Tax</v>
          </cell>
          <cell r="E34" t="str">
            <v>Taxable-Insurance</v>
          </cell>
          <cell r="F34">
            <v>16164854.34</v>
          </cell>
          <cell r="G34">
            <v>-131008</v>
          </cell>
        </row>
        <row r="35">
          <cell r="A35">
            <v>5997786.6499999957</v>
          </cell>
          <cell r="B35">
            <v>14220185.945765849</v>
          </cell>
          <cell r="C35">
            <v>8222399.2957658544</v>
          </cell>
          <cell r="D35" t="str">
            <v>Net</v>
          </cell>
          <cell r="E35" t="str">
            <v>Taxable-Lloyds</v>
          </cell>
          <cell r="F35">
            <v>731803</v>
          </cell>
          <cell r="G35">
            <v>-104375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0.35</v>
          </cell>
          <cell r="F36">
            <v>5657699.0189999994</v>
          </cell>
          <cell r="G36">
            <v>-45852.799999999996</v>
          </cell>
        </row>
        <row r="37">
          <cell r="A37" t="str">
            <v>YTD</v>
          </cell>
          <cell r="B37" t="str">
            <v>YTD</v>
          </cell>
          <cell r="C37" t="str">
            <v>3 month</v>
          </cell>
          <cell r="D37">
            <v>0</v>
          </cell>
          <cell r="E37">
            <v>0.35</v>
          </cell>
          <cell r="F37">
            <v>263437.3</v>
          </cell>
          <cell r="G37">
            <v>-29225.000000000004</v>
          </cell>
        </row>
        <row r="38">
          <cell r="A38">
            <v>5319265.7500000009</v>
          </cell>
          <cell r="B38">
            <v>16164854.34</v>
          </cell>
          <cell r="C38">
            <v>10845588.59</v>
          </cell>
          <cell r="D38" t="str">
            <v>Insurance Co.- 35%</v>
          </cell>
          <cell r="E38" t="str">
            <v>gains-net of Tax</v>
          </cell>
          <cell r="F38">
            <v>10975521.021</v>
          </cell>
          <cell r="G38">
            <v>-85155.200000000012</v>
          </cell>
        </row>
        <row r="39">
          <cell r="A39">
            <v>712952</v>
          </cell>
          <cell r="B39">
            <v>731803</v>
          </cell>
          <cell r="C39">
            <v>18851</v>
          </cell>
          <cell r="D39" t="str">
            <v>Lloyds- 28%</v>
          </cell>
          <cell r="E39">
            <v>0</v>
          </cell>
          <cell r="F39">
            <v>0</v>
          </cell>
          <cell r="G39">
            <v>-75150</v>
          </cell>
        </row>
        <row r="40">
          <cell r="A40">
            <v>6032217.7500000009</v>
          </cell>
          <cell r="B40">
            <v>16896657.34</v>
          </cell>
          <cell r="C40">
            <v>10864439.59</v>
          </cell>
          <cell r="D40" t="str">
            <v>Total</v>
          </cell>
          <cell r="E40">
            <v>0</v>
          </cell>
          <cell r="F40">
            <v>0</v>
          </cell>
          <cell r="G40">
            <v>-160305.20000000001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2032102</v>
          </cell>
          <cell r="B43">
            <v>603137</v>
          </cell>
          <cell r="C43">
            <v>-1428965</v>
          </cell>
          <cell r="D43" t="str">
            <v>Before Tax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-568989</v>
          </cell>
          <cell r="B44">
            <v>-168878</v>
          </cell>
          <cell r="C44">
            <v>400111</v>
          </cell>
          <cell r="D44" t="str">
            <v>Tax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1463113</v>
          </cell>
          <cell r="B45">
            <v>434259</v>
          </cell>
          <cell r="C45">
            <v>-1028854</v>
          </cell>
          <cell r="D45" t="str">
            <v>Net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Change in Acc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40359</v>
          </cell>
          <cell r="F48">
            <v>40178</v>
          </cell>
          <cell r="G48" t="str">
            <v xml:space="preserve"> Other Comp Inc</v>
          </cell>
        </row>
        <row r="49">
          <cell r="A49">
            <v>0</v>
          </cell>
          <cell r="B49" t="str">
            <v>Net Unrealized gains (losses) on securities available-for-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0</v>
          </cell>
          <cell r="B50" t="str">
            <v>sale (net of tax exp)</v>
          </cell>
          <cell r="C50">
            <v>0</v>
          </cell>
          <cell r="D50">
            <v>0</v>
          </cell>
          <cell r="E50">
            <v>49177.913125765845</v>
          </cell>
          <cell r="F50">
            <v>34957.727122499986</v>
          </cell>
          <cell r="G50">
            <v>0</v>
          </cell>
        </row>
        <row r="51">
          <cell r="A51">
            <v>0</v>
          </cell>
          <cell r="B51" t="str">
            <v>Foreign currency translation adj ( net of tax)</v>
          </cell>
          <cell r="C51">
            <v>0</v>
          </cell>
          <cell r="D51">
            <v>0</v>
          </cell>
          <cell r="E51">
            <v>9130.7049999999999</v>
          </cell>
          <cell r="F51">
            <v>8696.4459999999999</v>
          </cell>
          <cell r="G51">
            <v>0</v>
          </cell>
        </row>
        <row r="52">
          <cell r="A52">
            <v>0</v>
          </cell>
          <cell r="B52" t="str">
            <v>Accumulated other comprehensive income</v>
          </cell>
          <cell r="C52">
            <v>0</v>
          </cell>
          <cell r="D52">
            <v>0</v>
          </cell>
          <cell r="E52">
            <v>58308.618125765846</v>
          </cell>
          <cell r="F52">
            <v>43654.173122499982</v>
          </cell>
          <cell r="G52">
            <v>14654.445003265864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-5.7500015827827156E-5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8">
        <row r="1">
          <cell r="A1" t="str">
            <v xml:space="preserve">                                        The Navigators Group, Inc. and Subsidiaries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                                          Consolidated Statements of Cash Flows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C3">
            <v>0</v>
          </cell>
        </row>
        <row r="6">
          <cell r="E6">
            <v>0</v>
          </cell>
          <cell r="F6">
            <v>0</v>
          </cell>
          <cell r="G6">
            <v>0</v>
          </cell>
        </row>
        <row r="7">
          <cell r="E7" t="str">
            <v>For the period ending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 t="str">
            <v>June 30, 2010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 t="str">
            <v xml:space="preserve"> </v>
          </cell>
          <cell r="F9">
            <v>0</v>
          </cell>
          <cell r="G9" t="str">
            <v xml:space="preserve"> 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 t="str">
            <v>Group</v>
          </cell>
          <cell r="F11">
            <v>0</v>
          </cell>
          <cell r="G11" t="str">
            <v>Ins</v>
          </cell>
        </row>
        <row r="12">
          <cell r="A12" t="str">
            <v>Operating activities:</v>
          </cell>
          <cell r="C12">
            <v>0</v>
          </cell>
          <cell r="D12">
            <v>0</v>
          </cell>
          <cell r="F12">
            <v>0</v>
          </cell>
        </row>
        <row r="13">
          <cell r="B13" t="str">
            <v>Net Income</v>
          </cell>
          <cell r="C13">
            <v>0</v>
          </cell>
          <cell r="D13">
            <v>0</v>
          </cell>
          <cell r="E13">
            <v>36014738.156001963</v>
          </cell>
          <cell r="F13">
            <v>0</v>
          </cell>
          <cell r="G13">
            <v>37551080.022694826</v>
          </cell>
        </row>
        <row r="14">
          <cell r="B14" t="str">
            <v>Adjustments to reconcile net income  to</v>
          </cell>
          <cell r="C14">
            <v>0</v>
          </cell>
          <cell r="D14">
            <v>0</v>
          </cell>
          <cell r="F14">
            <v>0</v>
          </cell>
        </row>
        <row r="15">
          <cell r="B15" t="str">
            <v xml:space="preserve"> net cash provided by operating activities:</v>
          </cell>
          <cell r="C15">
            <v>0</v>
          </cell>
          <cell r="D15">
            <v>0</v>
          </cell>
          <cell r="F15">
            <v>0</v>
          </cell>
        </row>
        <row r="16">
          <cell r="C16" t="str">
            <v>Equity in undistributed net income</v>
          </cell>
          <cell r="D16">
            <v>0</v>
          </cell>
          <cell r="E16">
            <v>-13597817.736001618</v>
          </cell>
          <cell r="F16">
            <v>0</v>
          </cell>
        </row>
        <row r="17">
          <cell r="C17" t="str">
            <v>Depreciation and amortization</v>
          </cell>
          <cell r="D17">
            <v>0</v>
          </cell>
          <cell r="E17">
            <v>0</v>
          </cell>
          <cell r="F17">
            <v>0</v>
          </cell>
          <cell r="G17">
            <v>2035065.19</v>
          </cell>
        </row>
        <row r="18">
          <cell r="C18" t="str">
            <v xml:space="preserve">Reinsurance rec'ble on Pd </v>
          </cell>
          <cell r="E18">
            <v>0</v>
          </cell>
          <cell r="F18">
            <v>0</v>
          </cell>
          <cell r="G18">
            <v>14925690.850000001</v>
          </cell>
        </row>
        <row r="19">
          <cell r="C19" t="str">
            <v>Reinsurance rec'ble on Unpd loss &amp; LAE</v>
          </cell>
          <cell r="E19">
            <v>0</v>
          </cell>
          <cell r="F19">
            <v>0</v>
          </cell>
          <cell r="G19">
            <v>4390986.0500000715</v>
          </cell>
        </row>
        <row r="20">
          <cell r="C20" t="str">
            <v>Reserves for losses and LAE</v>
          </cell>
          <cell r="D20">
            <v>0</v>
          </cell>
          <cell r="E20">
            <v>0</v>
          </cell>
          <cell r="F20">
            <v>0</v>
          </cell>
          <cell r="G20">
            <v>-11896264.660000324</v>
          </cell>
        </row>
        <row r="21">
          <cell r="C21" t="str">
            <v>Prepaid reinsurance premiums</v>
          </cell>
          <cell r="D21">
            <v>0</v>
          </cell>
          <cell r="E21">
            <v>0</v>
          </cell>
          <cell r="F21">
            <v>0</v>
          </cell>
          <cell r="G21">
            <v>3886066.1100000143</v>
          </cell>
        </row>
        <row r="22">
          <cell r="C22" t="str">
            <v>Unearned premiums</v>
          </cell>
          <cell r="D22">
            <v>0</v>
          </cell>
          <cell r="E22">
            <v>0</v>
          </cell>
          <cell r="F22">
            <v>0</v>
          </cell>
          <cell r="G22">
            <v>7218952.9299999475</v>
          </cell>
        </row>
        <row r="23">
          <cell r="C23" t="str">
            <v>Premiums in course of collection</v>
          </cell>
          <cell r="D23">
            <v>0</v>
          </cell>
          <cell r="E23">
            <v>0</v>
          </cell>
          <cell r="F23">
            <v>0</v>
          </cell>
          <cell r="G23">
            <v>-2563664.3200000077</v>
          </cell>
        </row>
        <row r="24">
          <cell r="C24" t="str">
            <v>Commission receivable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Deferred policy acquisition costs</v>
          </cell>
          <cell r="D25">
            <v>0</v>
          </cell>
          <cell r="E25">
            <v>0</v>
          </cell>
          <cell r="F25">
            <v>0</v>
          </cell>
          <cell r="G25">
            <v>-2109244.1960000023</v>
          </cell>
        </row>
        <row r="26">
          <cell r="C26" t="str">
            <v>Accrued investment income</v>
          </cell>
          <cell r="D26">
            <v>0</v>
          </cell>
          <cell r="E26">
            <v>98947.260000000009</v>
          </cell>
          <cell r="F26">
            <v>0</v>
          </cell>
          <cell r="G26">
            <v>2102319.59</v>
          </cell>
        </row>
        <row r="27">
          <cell r="C27" t="str">
            <v>Reinsurance balances payable</v>
          </cell>
          <cell r="E27">
            <v>0</v>
          </cell>
          <cell r="F27">
            <v>0</v>
          </cell>
          <cell r="G27">
            <v>-5232778.5300000012</v>
          </cell>
        </row>
        <row r="28">
          <cell r="C28" t="str">
            <v xml:space="preserve">Federal income tax </v>
          </cell>
          <cell r="D28">
            <v>0</v>
          </cell>
          <cell r="E28">
            <v>-1523026</v>
          </cell>
          <cell r="F28">
            <v>0</v>
          </cell>
          <cell r="G28">
            <v>1217757.0899999999</v>
          </cell>
        </row>
        <row r="29">
          <cell r="C29" t="str">
            <v>Deferred income tax benefit</v>
          </cell>
          <cell r="D29">
            <v>0</v>
          </cell>
          <cell r="E29">
            <v>29564</v>
          </cell>
          <cell r="F29">
            <v>0</v>
          </cell>
          <cell r="G29">
            <v>10491920.1</v>
          </cell>
        </row>
        <row r="30">
          <cell r="C30" t="str">
            <v>Net realized losses (gains) on investments</v>
          </cell>
          <cell r="D30">
            <v>0</v>
          </cell>
          <cell r="E30">
            <v>-230883.07</v>
          </cell>
          <cell r="F30">
            <v>0</v>
          </cell>
          <cell r="G30">
            <v>-15933919.18</v>
          </cell>
        </row>
        <row r="31">
          <cell r="C31" t="str">
            <v>Other</v>
          </cell>
          <cell r="D31">
            <v>0</v>
          </cell>
          <cell r="E31">
            <v>-3608834.1399999852</v>
          </cell>
          <cell r="F31">
            <v>0</v>
          </cell>
          <cell r="G31">
            <v>10705801.610409006</v>
          </cell>
        </row>
        <row r="32">
          <cell r="C32" t="str">
            <v>Net cash provided by operating activities</v>
          </cell>
          <cell r="D32">
            <v>0</v>
          </cell>
          <cell r="E32">
            <v>17182688.47000036</v>
          </cell>
          <cell r="F32">
            <v>0</v>
          </cell>
          <cell r="G32">
            <v>56789768.657103531</v>
          </cell>
        </row>
        <row r="33">
          <cell r="C33">
            <v>0</v>
          </cell>
          <cell r="D33">
            <v>0</v>
          </cell>
          <cell r="F33">
            <v>0</v>
          </cell>
        </row>
        <row r="34">
          <cell r="A34" t="str">
            <v>Investing activities:</v>
          </cell>
          <cell r="C34">
            <v>0</v>
          </cell>
          <cell r="D34">
            <v>0</v>
          </cell>
          <cell r="F34">
            <v>0</v>
          </cell>
        </row>
        <row r="35">
          <cell r="B35" t="str">
            <v>Fixed maturities available for sale at  fair value: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 t="str">
            <v>Redemptions and maturities</v>
          </cell>
          <cell r="D36">
            <v>0</v>
          </cell>
          <cell r="E36">
            <v>0</v>
          </cell>
          <cell r="F36">
            <v>0</v>
          </cell>
          <cell r="G36">
            <v>47786464</v>
          </cell>
        </row>
        <row r="37">
          <cell r="C37" t="str">
            <v>Sales</v>
          </cell>
          <cell r="D37">
            <v>0</v>
          </cell>
          <cell r="E37">
            <v>26280846.48</v>
          </cell>
          <cell r="F37">
            <v>0</v>
          </cell>
          <cell r="G37">
            <v>367873771.64999998</v>
          </cell>
        </row>
        <row r="38">
          <cell r="C38" t="str">
            <v>Purchases</v>
          </cell>
          <cell r="D38">
            <v>0</v>
          </cell>
          <cell r="E38">
            <v>-13205063.449999999</v>
          </cell>
          <cell r="F38">
            <v>0</v>
          </cell>
          <cell r="G38">
            <v>-427588329.69</v>
          </cell>
        </row>
        <row r="39">
          <cell r="B39" t="str">
            <v>Equities securities: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 t="str">
            <v>Sales</v>
          </cell>
          <cell r="D40">
            <v>0</v>
          </cell>
          <cell r="E40">
            <v>0</v>
          </cell>
          <cell r="F40">
            <v>0</v>
          </cell>
          <cell r="G40">
            <v>899256.9</v>
          </cell>
        </row>
        <row r="41">
          <cell r="C41" t="str">
            <v>Purchases</v>
          </cell>
          <cell r="D41">
            <v>0</v>
          </cell>
          <cell r="E41">
            <v>-987012.33</v>
          </cell>
          <cell r="F41">
            <v>0</v>
          </cell>
          <cell r="G41">
            <v>-15772896.700000001</v>
          </cell>
        </row>
        <row r="42">
          <cell r="B42" t="str">
            <v>Other Investments: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Sales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Payable for securities purchased</v>
          </cell>
          <cell r="C44">
            <v>0</v>
          </cell>
          <cell r="D44">
            <v>0</v>
          </cell>
          <cell r="E44">
            <v>1696965.77</v>
          </cell>
          <cell r="F44">
            <v>0</v>
          </cell>
          <cell r="G44">
            <v>8757877.5199999996</v>
          </cell>
        </row>
        <row r="45">
          <cell r="B45" t="str">
            <v>Purchase of Additional Syn. 1221 Capacity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Payment for purchase of Anfield net of cash acquired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Net sale (purchases) of short-term investments</v>
          </cell>
          <cell r="C49">
            <v>0</v>
          </cell>
          <cell r="D49">
            <v>0</v>
          </cell>
          <cell r="E49">
            <v>10859014.310000002</v>
          </cell>
          <cell r="F49">
            <v>0</v>
          </cell>
          <cell r="G49">
            <v>2308371.2599999905</v>
          </cell>
        </row>
        <row r="50">
          <cell r="B50" t="str">
            <v>Purchases of property and equipment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-872581.44</v>
          </cell>
        </row>
        <row r="51">
          <cell r="C51" t="str">
            <v>Net cash used in investing activities</v>
          </cell>
          <cell r="D51">
            <v>0</v>
          </cell>
          <cell r="E51">
            <v>24644750.780000001</v>
          </cell>
          <cell r="F51">
            <v>0</v>
          </cell>
          <cell r="G51">
            <v>-16608066.500000032</v>
          </cell>
        </row>
        <row r="52">
          <cell r="C52">
            <v>0</v>
          </cell>
          <cell r="D52">
            <v>0</v>
          </cell>
          <cell r="F52">
            <v>0</v>
          </cell>
        </row>
        <row r="53">
          <cell r="A53" t="str">
            <v>Financing activities:</v>
          </cell>
          <cell r="C53">
            <v>0</v>
          </cell>
          <cell r="D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Capital Contribution from Parent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Purchase of treasury shares</v>
          </cell>
          <cell r="D56">
            <v>0</v>
          </cell>
          <cell r="E56">
            <v>-46168473.850400001</v>
          </cell>
          <cell r="F56">
            <v>0</v>
          </cell>
          <cell r="G56">
            <v>0</v>
          </cell>
        </row>
        <row r="57">
          <cell r="C57" t="str">
            <v>Intercompany dividends paid</v>
          </cell>
          <cell r="D57">
            <v>0</v>
          </cell>
          <cell r="E57">
            <v>0</v>
          </cell>
          <cell r="F57">
            <v>0</v>
          </cell>
          <cell r="G57">
            <v>-25000000</v>
          </cell>
        </row>
        <row r="58">
          <cell r="C58" t="str">
            <v>Repayment of Senior Notes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9">
        <row r="1">
          <cell r="C1" t="str">
            <v xml:space="preserve">  Navigators Group Inc</v>
          </cell>
          <cell r="D1">
            <v>0</v>
          </cell>
          <cell r="E1">
            <v>0</v>
          </cell>
          <cell r="F1">
            <v>0</v>
          </cell>
        </row>
        <row r="2">
          <cell r="C2" t="str">
            <v>Cashflow Worksheet</v>
          </cell>
          <cell r="D2">
            <v>0</v>
          </cell>
          <cell r="E2">
            <v>0</v>
          </cell>
          <cell r="F2">
            <v>0</v>
          </cell>
        </row>
        <row r="3">
          <cell r="C3" t="str">
            <v>June 30, 2010</v>
          </cell>
          <cell r="D3">
            <v>0</v>
          </cell>
          <cell r="E3">
            <v>0</v>
          </cell>
          <cell r="F3">
            <v>0</v>
          </cell>
        </row>
        <row r="5"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 t="str">
            <v>June 30, 2010</v>
          </cell>
          <cell r="F7" t="str">
            <v>December 31, 2009</v>
          </cell>
          <cell r="G7" t="str">
            <v>Variance</v>
          </cell>
        </row>
        <row r="8">
          <cell r="A8" t="str">
            <v>Assets: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 xml:space="preserve"> Investments: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 xml:space="preserve"> Fixed maturities, available for sale @ FV</v>
          </cell>
          <cell r="E10">
            <v>26728866.700000003</v>
          </cell>
          <cell r="F10">
            <v>39476008.270000003</v>
          </cell>
          <cell r="G10">
            <v>-12747141.57</v>
          </cell>
        </row>
        <row r="11">
          <cell r="B11" t="str">
            <v xml:space="preserve"> Fixed maturities, available for sale LCM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 xml:space="preserve"> Equity securities, at market</v>
          </cell>
          <cell r="E12">
            <v>965208</v>
          </cell>
          <cell r="F12">
            <v>0</v>
          </cell>
          <cell r="G12">
            <v>965208</v>
          </cell>
        </row>
        <row r="13">
          <cell r="B13" t="str">
            <v xml:space="preserve"> Short-term investment, at cost</v>
          </cell>
          <cell r="E13">
            <v>4252788.79</v>
          </cell>
          <cell r="F13">
            <v>15110797.100000001</v>
          </cell>
          <cell r="G13">
            <v>-10858008.310000002</v>
          </cell>
        </row>
        <row r="14">
          <cell r="B14" t="str">
            <v xml:space="preserve"> Other investment</v>
          </cell>
          <cell r="E14">
            <v>874502566.44176745</v>
          </cell>
          <cell r="F14">
            <v>846294857.85907876</v>
          </cell>
          <cell r="G14">
            <v>28207708.582688689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Cash</v>
          </cell>
          <cell r="E16">
            <v>5361811.17</v>
          </cell>
          <cell r="F16">
            <v>9089683.3300000001</v>
          </cell>
          <cell r="G16">
            <v>-3727872.16</v>
          </cell>
        </row>
        <row r="17">
          <cell r="B17" t="str">
            <v xml:space="preserve"> Premiums in course of collection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 xml:space="preserve"> Commission receivable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 xml:space="preserve"> Advance to insurance co's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 xml:space="preserve"> Accrued investment income</v>
          </cell>
          <cell r="E20">
            <v>198559.44</v>
          </cell>
          <cell r="F20">
            <v>297506.7</v>
          </cell>
          <cell r="G20">
            <v>-98947.260000000009</v>
          </cell>
        </row>
        <row r="21">
          <cell r="B21" t="str">
            <v xml:space="preserve"> Prepaid reinsurance premiums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 xml:space="preserve"> Reinsurance receivable on paid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 xml:space="preserve"> Reins recvable unpd/pd losses &amp; Lae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State and local income tax recoverable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 xml:space="preserve"> Fed  Income tax recoverable</v>
          </cell>
          <cell r="E25">
            <v>9384955.4299999997</v>
          </cell>
          <cell r="F25">
            <v>7861929.4299999997</v>
          </cell>
          <cell r="G25">
            <v>1523026</v>
          </cell>
        </row>
        <row r="26">
          <cell r="B26" t="str">
            <v xml:space="preserve"> Deferred Fed income tax benefit</v>
          </cell>
          <cell r="E26">
            <v>-1050605.6600000001</v>
          </cell>
          <cell r="F26">
            <v>-945604.76</v>
          </cell>
          <cell r="G26">
            <v>-105000.90000000014</v>
          </cell>
        </row>
        <row r="27">
          <cell r="B27" t="str">
            <v xml:space="preserve"> Deferred policy acquisition costs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Deposits with reinsurers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Property and equipment, net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>Goodwill</v>
          </cell>
          <cell r="E30">
            <v>2534046.62</v>
          </cell>
          <cell r="F30">
            <v>2534046.62</v>
          </cell>
          <cell r="G30">
            <v>0</v>
          </cell>
        </row>
        <row r="31">
          <cell r="B31" t="str">
            <v xml:space="preserve"> Other assets</v>
          </cell>
          <cell r="E31">
            <v>9306523.4400000013</v>
          </cell>
          <cell r="F31">
            <v>-2002200.93</v>
          </cell>
          <cell r="G31">
            <v>11308724.370000001</v>
          </cell>
        </row>
        <row r="32">
          <cell r="B32" t="str">
            <v>Total Assets</v>
          </cell>
          <cell r="E32">
            <v>932184720.37176752</v>
          </cell>
          <cell r="F32">
            <v>917717023.61907887</v>
          </cell>
          <cell r="G32">
            <v>14467696.752688687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A34" t="str">
            <v>Liabilities and Stockholder's Equity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Liabilities: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 xml:space="preserve"> Reserves for loss and LAE</v>
          </cell>
          <cell r="E36">
            <v>0</v>
          </cell>
          <cell r="F36">
            <v>0</v>
          </cell>
          <cell r="G36">
            <v>0</v>
          </cell>
        </row>
        <row r="37">
          <cell r="B37" t="str">
            <v xml:space="preserve"> Unearned premiums</v>
          </cell>
          <cell r="E37">
            <v>0</v>
          </cell>
          <cell r="F37">
            <v>0</v>
          </cell>
          <cell r="G37">
            <v>0</v>
          </cell>
        </row>
        <row r="38">
          <cell r="B38" t="str">
            <v xml:space="preserve"> Reinsurance balances payable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 xml:space="preserve">  7% Senior Notes Due May 1, 2016</v>
          </cell>
          <cell r="E39">
            <v>114072609.89</v>
          </cell>
          <cell r="F39">
            <v>114009589.89</v>
          </cell>
          <cell r="G39">
            <v>63020</v>
          </cell>
        </row>
        <row r="40">
          <cell r="B40" t="str">
            <v xml:space="preserve">  7% Senior Notes Interest Payable</v>
          </cell>
          <cell r="E40">
            <v>1341666.22</v>
          </cell>
          <cell r="F40">
            <v>1341666.22</v>
          </cell>
          <cell r="G40">
            <v>0</v>
          </cell>
        </row>
        <row r="41">
          <cell r="B41" t="str">
            <v xml:space="preserve"> Payable for securities purchased</v>
          </cell>
          <cell r="E41">
            <v>1696965.77</v>
          </cell>
          <cell r="F41">
            <v>0</v>
          </cell>
          <cell r="G41">
            <v>1696965.77</v>
          </cell>
        </row>
        <row r="42">
          <cell r="B42" t="str">
            <v xml:space="preserve"> Funds due reinsurer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 xml:space="preserve"> Notes payable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 xml:space="preserve"> Accounts payable and other liabilities</v>
          </cell>
          <cell r="E44">
            <v>331948</v>
          </cell>
          <cell r="F44">
            <v>848328</v>
          </cell>
          <cell r="G44">
            <v>-516380</v>
          </cell>
        </row>
        <row r="45">
          <cell r="B45" t="str">
            <v xml:space="preserve"> Deferred State and local income taxes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 xml:space="preserve"> FIT payable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 xml:space="preserve">    Total Liabilities</v>
          </cell>
          <cell r="E47">
            <v>117443189.88</v>
          </cell>
          <cell r="F47">
            <v>116199584.11</v>
          </cell>
          <cell r="G47">
            <v>1243605.77</v>
          </cell>
        </row>
        <row r="48">
          <cell r="B48" t="str">
            <v xml:space="preserve"> 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Stockholders' Equity: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 xml:space="preserve"> Preferred stock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 xml:space="preserve"> Common stock</v>
          </cell>
          <cell r="E51">
            <v>1723724.1</v>
          </cell>
          <cell r="F51">
            <v>1721281.3</v>
          </cell>
          <cell r="G51">
            <v>2442.8000000000466</v>
          </cell>
        </row>
        <row r="52">
          <cell r="B52" t="str">
            <v xml:space="preserve"> Additional paid-in capital</v>
          </cell>
          <cell r="E52">
            <v>308549141.05000001</v>
          </cell>
          <cell r="F52">
            <v>304504715.13</v>
          </cell>
          <cell r="G52">
            <v>4044425.9200000167</v>
          </cell>
        </row>
        <row r="53">
          <cell r="B53" t="str">
            <v xml:space="preserve"> Net unrealized gains on equity securities</v>
          </cell>
          <cell r="E53">
            <v>49177913.125765853</v>
          </cell>
          <cell r="F53">
            <v>34957727.122500002</v>
          </cell>
          <cell r="G53">
            <v>14220186.00326585</v>
          </cell>
        </row>
        <row r="54">
          <cell r="B54" t="str">
            <v xml:space="preserve"> Foreign currency translation adjstmt</v>
          </cell>
          <cell r="E54">
            <v>9130705</v>
          </cell>
          <cell r="F54">
            <v>8696446</v>
          </cell>
          <cell r="G54">
            <v>434259</v>
          </cell>
        </row>
        <row r="55">
          <cell r="B55" t="str">
            <v>Treasury Stock</v>
          </cell>
          <cell r="E55">
            <v>-59788383.359999999</v>
          </cell>
          <cell r="F55">
            <v>-18296422.850000001</v>
          </cell>
          <cell r="G55">
            <v>-41491960.509999998</v>
          </cell>
        </row>
        <row r="56">
          <cell r="B56" t="str">
            <v xml:space="preserve"> Retained earnings </v>
          </cell>
          <cell r="E56">
            <v>505948430.57600164</v>
          </cell>
          <cell r="F56">
            <v>469933690.986579</v>
          </cell>
          <cell r="G56">
            <v>36014739.589422643</v>
          </cell>
        </row>
        <row r="57">
          <cell r="B57" t="str">
            <v xml:space="preserve"> Total Equities</v>
          </cell>
          <cell r="E57">
            <v>814741530.49176753</v>
          </cell>
          <cell r="F57">
            <v>801517437.68907905</v>
          </cell>
          <cell r="G57">
            <v>13224092.802688479</v>
          </cell>
        </row>
      </sheetData>
      <sheetData sheetId="20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 t="str">
            <v xml:space="preserve">  Navigators Group, Inc. &amp; Subsidiaries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 t="str">
            <v>Consolidating Income Statements</v>
          </cell>
          <cell r="F2">
            <v>0</v>
          </cell>
          <cell r="G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 t="str">
            <v>For the Three Months Ended June 30, 2010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6">
          <cell r="C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>Agencies (US)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170640747.73793006</v>
          </cell>
          <cell r="D11">
            <v>0</v>
          </cell>
          <cell r="E11">
            <v>0</v>
          </cell>
          <cell r="F11">
            <v>82927448</v>
          </cell>
          <cell r="G11">
            <v>82927448</v>
          </cell>
        </row>
        <row r="12">
          <cell r="A12" t="str">
            <v>Net Written Premium</v>
          </cell>
          <cell r="B12">
            <v>0</v>
          </cell>
          <cell r="C12">
            <v>111400577.37153202</v>
          </cell>
          <cell r="D12">
            <v>0</v>
          </cell>
          <cell r="E12">
            <v>0</v>
          </cell>
          <cell r="F12">
            <v>53604668</v>
          </cell>
          <cell r="G12">
            <v>53604668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>
            <v>0</v>
          </cell>
          <cell r="C15">
            <v>110424162.31383207</v>
          </cell>
          <cell r="D15">
            <v>0</v>
          </cell>
          <cell r="E15">
            <v>0</v>
          </cell>
          <cell r="F15">
            <v>51046124</v>
          </cell>
          <cell r="G15">
            <v>51046124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19976445.720000003</v>
          </cell>
          <cell r="E16">
            <v>1842077</v>
          </cell>
          <cell r="F16">
            <v>0</v>
          </cell>
          <cell r="G16">
            <v>1842077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-36574.50999999998</v>
          </cell>
          <cell r="E17">
            <v>133</v>
          </cell>
          <cell r="F17">
            <v>0</v>
          </cell>
          <cell r="G17">
            <v>133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585398.76999999979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168212.50999999969</v>
          </cell>
          <cell r="C20">
            <v>15555678.060000008</v>
          </cell>
          <cell r="D20">
            <v>0</v>
          </cell>
          <cell r="E20">
            <v>181</v>
          </cell>
          <cell r="F20">
            <v>2128381</v>
          </cell>
          <cell r="G20">
            <v>2128562</v>
          </cell>
        </row>
        <row r="21">
          <cell r="A21" t="str">
            <v xml:space="preserve">   Net realized capital gains </v>
          </cell>
          <cell r="B21">
            <v>116885.33999999997</v>
          </cell>
          <cell r="C21">
            <v>10728703.25</v>
          </cell>
          <cell r="D21">
            <v>0</v>
          </cell>
          <cell r="E21">
            <v>0</v>
          </cell>
          <cell r="F21">
            <v>18851</v>
          </cell>
          <cell r="G21">
            <v>18851</v>
          </cell>
        </row>
        <row r="22">
          <cell r="A22" t="str">
            <v xml:space="preserve">   Other  income</v>
          </cell>
          <cell r="B22">
            <v>0</v>
          </cell>
          <cell r="C22">
            <v>-631445.76999846869</v>
          </cell>
          <cell r="D22">
            <v>0</v>
          </cell>
          <cell r="E22">
            <v>-31792</v>
          </cell>
          <cell r="F22">
            <v>-434086</v>
          </cell>
          <cell r="G22">
            <v>-465878</v>
          </cell>
        </row>
        <row r="23">
          <cell r="A23" t="str">
            <v xml:space="preserve">     Total revenues</v>
          </cell>
          <cell r="B23">
            <v>285097.84999999963</v>
          </cell>
          <cell r="C23">
            <v>136077097.85383362</v>
          </cell>
          <cell r="D23">
            <v>20525269.98</v>
          </cell>
          <cell r="E23">
            <v>1810599</v>
          </cell>
          <cell r="F23">
            <v>52759270</v>
          </cell>
          <cell r="G23">
            <v>54569869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64862433.652704939</v>
          </cell>
          <cell r="D27">
            <v>0</v>
          </cell>
          <cell r="E27">
            <v>0</v>
          </cell>
          <cell r="F27">
            <v>35000464</v>
          </cell>
          <cell r="G27">
            <v>35000464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20216387.25999999</v>
          </cell>
          <cell r="D28">
            <v>0</v>
          </cell>
          <cell r="E28">
            <v>0</v>
          </cell>
          <cell r="F28">
            <v>340028</v>
          </cell>
          <cell r="G28">
            <v>340028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14615344.055000007</v>
          </cell>
          <cell r="D29">
            <v>0</v>
          </cell>
          <cell r="E29">
            <v>0</v>
          </cell>
          <cell r="F29">
            <v>11061878</v>
          </cell>
          <cell r="G29">
            <v>11061878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2044290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 Other operating expenses</v>
          </cell>
          <cell r="B33">
            <v>32202.260000000068</v>
          </cell>
          <cell r="C33">
            <v>5133593.0500000026</v>
          </cell>
          <cell r="D33">
            <v>20525817.40000001</v>
          </cell>
          <cell r="E33">
            <v>1810285</v>
          </cell>
          <cell r="F33">
            <v>8622219</v>
          </cell>
          <cell r="G33">
            <v>10432504</v>
          </cell>
        </row>
        <row r="34">
          <cell r="A34" t="str">
            <v xml:space="preserve">     Total expenses</v>
          </cell>
          <cell r="B34">
            <v>2076492.26</v>
          </cell>
          <cell r="C34">
            <v>104827758.01770493</v>
          </cell>
          <cell r="D34">
            <v>20525817.40000001</v>
          </cell>
          <cell r="E34">
            <v>1810285</v>
          </cell>
          <cell r="F34">
            <v>55024589</v>
          </cell>
          <cell r="G34">
            <v>56834874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-1791394.4100000004</v>
          </cell>
          <cell r="C36">
            <v>31249339.836128682</v>
          </cell>
          <cell r="D36">
            <v>-547.42000000923872</v>
          </cell>
          <cell r="E36">
            <v>314</v>
          </cell>
          <cell r="F36">
            <v>-2265319</v>
          </cell>
          <cell r="G36">
            <v>-2265005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-624660</v>
          </cell>
          <cell r="C39">
            <v>-872097</v>
          </cell>
          <cell r="D39">
            <v>-176769</v>
          </cell>
          <cell r="E39">
            <v>2590</v>
          </cell>
          <cell r="F39">
            <v>-790091</v>
          </cell>
          <cell r="G39">
            <v>-787501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22376.68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14782</v>
          </cell>
          <cell r="C42">
            <v>10420127.1</v>
          </cell>
          <cell r="D42">
            <v>226539</v>
          </cell>
          <cell r="E42">
            <v>24885</v>
          </cell>
          <cell r="F42">
            <v>-24885</v>
          </cell>
          <cell r="G42">
            <v>0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-609878</v>
          </cell>
          <cell r="C45">
            <v>9548030.0999999996</v>
          </cell>
          <cell r="D45">
            <v>72146.679999999993</v>
          </cell>
          <cell r="E45">
            <v>27475</v>
          </cell>
          <cell r="F45">
            <v>-814976</v>
          </cell>
          <cell r="G45">
            <v>-787501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-1181516.4100000004</v>
          </cell>
          <cell r="C47">
            <v>21701309.73612868</v>
          </cell>
          <cell r="D47">
            <v>-72694.100000009232</v>
          </cell>
          <cell r="E47">
            <v>-27161</v>
          </cell>
          <cell r="F47">
            <v>-1450343</v>
          </cell>
          <cell r="G47">
            <v>-1477504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20151111.636128679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Consolidated net income (loss)</v>
          </cell>
          <cell r="B51">
            <v>18969595.226128682</v>
          </cell>
          <cell r="C51">
            <v>21701309.73612871</v>
          </cell>
          <cell r="D51">
            <v>0</v>
          </cell>
          <cell r="E51">
            <v>-27161</v>
          </cell>
          <cell r="F51">
            <v>-1450343</v>
          </cell>
          <cell r="G51">
            <v>-1477504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</row>
      </sheetData>
      <sheetData sheetId="21">
        <row r="1">
          <cell r="B1">
            <v>0</v>
          </cell>
          <cell r="C1">
            <v>0</v>
          </cell>
          <cell r="D1" t="str">
            <v xml:space="preserve">  Navigators Group, Inc. &amp; Subsidiaries</v>
          </cell>
          <cell r="E1">
            <v>0</v>
          </cell>
          <cell r="F1">
            <v>0</v>
          </cell>
          <cell r="G1">
            <v>0</v>
          </cell>
        </row>
        <row r="2">
          <cell r="B2">
            <v>0</v>
          </cell>
          <cell r="C2">
            <v>0</v>
          </cell>
          <cell r="D2" t="str">
            <v>Consolidating Income Statements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 t="str">
            <v>March 31, 2010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5">
          <cell r="A5">
            <v>0</v>
          </cell>
          <cell r="C5">
            <v>0</v>
          </cell>
        </row>
        <row r="6">
          <cell r="F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 xml:space="preserve">Agencies 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177838572.97206998</v>
          </cell>
          <cell r="D11">
            <v>0</v>
          </cell>
          <cell r="E11">
            <v>0</v>
          </cell>
          <cell r="F11">
            <v>92306640</v>
          </cell>
          <cell r="G11">
            <v>92306640</v>
          </cell>
        </row>
        <row r="12">
          <cell r="A12" t="str">
            <v>Net Written Premium</v>
          </cell>
          <cell r="B12">
            <v>0</v>
          </cell>
          <cell r="C12">
            <v>121340195.15846801</v>
          </cell>
          <cell r="D12">
            <v>0</v>
          </cell>
          <cell r="F12">
            <v>67976790</v>
          </cell>
          <cell r="G12">
            <v>67976790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 t="str">
            <v xml:space="preserve"> </v>
          </cell>
          <cell r="C15">
            <v>111211591.17616796</v>
          </cell>
          <cell r="D15">
            <v>0</v>
          </cell>
          <cell r="F15">
            <v>52857621</v>
          </cell>
          <cell r="G15">
            <v>52857621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21171936.929999996</v>
          </cell>
          <cell r="E16">
            <v>2701033</v>
          </cell>
          <cell r="F16">
            <v>0</v>
          </cell>
          <cell r="G16">
            <v>2701033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-203241.00000000003</v>
          </cell>
          <cell r="E17">
            <v>-87639</v>
          </cell>
          <cell r="F17">
            <v>1827034</v>
          </cell>
          <cell r="G17">
            <v>1739395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517204.29000000004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155653.01999999964</v>
          </cell>
          <cell r="C20">
            <v>15747541.119999995</v>
          </cell>
          <cell r="D20">
            <v>0</v>
          </cell>
          <cell r="E20">
            <v>560</v>
          </cell>
          <cell r="F20">
            <v>2068785</v>
          </cell>
          <cell r="G20">
            <v>2069345</v>
          </cell>
        </row>
        <row r="21">
          <cell r="A21" t="str">
            <v xml:space="preserve">   Net realized capital gains </v>
          </cell>
          <cell r="B21">
            <v>113997.73000000001</v>
          </cell>
          <cell r="C21">
            <v>5205268.0200000005</v>
          </cell>
          <cell r="D21">
            <v>0</v>
          </cell>
          <cell r="E21">
            <v>0</v>
          </cell>
          <cell r="F21">
            <v>712952</v>
          </cell>
          <cell r="G21">
            <v>712952</v>
          </cell>
        </row>
        <row r="22">
          <cell r="A22" t="str">
            <v xml:space="preserve">   Other  income</v>
          </cell>
          <cell r="B22">
            <v>0</v>
          </cell>
          <cell r="C22">
            <v>-1227633.55</v>
          </cell>
          <cell r="D22">
            <v>0</v>
          </cell>
          <cell r="E22">
            <v>24439</v>
          </cell>
          <cell r="F22">
            <v>241768</v>
          </cell>
          <cell r="G22">
            <v>266207</v>
          </cell>
        </row>
        <row r="23">
          <cell r="A23" t="str">
            <v xml:space="preserve">     Total revenues</v>
          </cell>
          <cell r="B23">
            <v>269650.74999999965</v>
          </cell>
          <cell r="C23">
            <v>130936766.76616795</v>
          </cell>
          <cell r="D23">
            <v>21485900.219999995</v>
          </cell>
          <cell r="E23">
            <v>2638393</v>
          </cell>
          <cell r="F23">
            <v>57708160</v>
          </cell>
          <cell r="G23">
            <v>60346553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68402828.267295003</v>
          </cell>
          <cell r="D27">
            <v>0</v>
          </cell>
          <cell r="F27">
            <v>35404295</v>
          </cell>
          <cell r="G27">
            <v>35404295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21924806.240000002</v>
          </cell>
          <cell r="D28">
            <v>0</v>
          </cell>
          <cell r="F28">
            <v>12316</v>
          </cell>
          <cell r="G28">
            <v>12316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14361608.458999999</v>
          </cell>
          <cell r="D29">
            <v>0</v>
          </cell>
          <cell r="F29">
            <v>10954062</v>
          </cell>
          <cell r="G29">
            <v>10954062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2043730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1206000</v>
          </cell>
          <cell r="G32">
            <v>1206000</v>
          </cell>
        </row>
        <row r="33">
          <cell r="A33" t="str">
            <v xml:space="preserve">   Other operating expenses</v>
          </cell>
          <cell r="B33">
            <v>448802.91999999993</v>
          </cell>
          <cell r="C33">
            <v>4766943.58</v>
          </cell>
          <cell r="D33">
            <v>21485617.190000009</v>
          </cell>
          <cell r="E33">
            <v>2725473</v>
          </cell>
          <cell r="F33">
            <v>5912153</v>
          </cell>
          <cell r="G33">
            <v>8637626</v>
          </cell>
        </row>
        <row r="34">
          <cell r="A34" t="str">
            <v xml:space="preserve">     Total expenses</v>
          </cell>
          <cell r="B34">
            <v>2492532.92</v>
          </cell>
          <cell r="C34">
            <v>109456186.546295</v>
          </cell>
          <cell r="D34">
            <v>21485617.190000009</v>
          </cell>
          <cell r="E34">
            <v>2725473</v>
          </cell>
          <cell r="F34">
            <v>53488826</v>
          </cell>
          <cell r="G34">
            <v>56214299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-2222882.1700000004</v>
          </cell>
          <cell r="C36">
            <v>21480580.219872952</v>
          </cell>
          <cell r="D36">
            <v>283.02999998629093</v>
          </cell>
          <cell r="E36">
            <v>-87080</v>
          </cell>
          <cell r="F36">
            <v>4219334</v>
          </cell>
          <cell r="G36">
            <v>4132254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-836101</v>
          </cell>
          <cell r="C39">
            <v>5559021</v>
          </cell>
          <cell r="D39">
            <v>-1499016</v>
          </cell>
          <cell r="E39">
            <v>6538</v>
          </cell>
          <cell r="F39">
            <v>1343218</v>
          </cell>
          <cell r="G39">
            <v>1349756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-5550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14782</v>
          </cell>
          <cell r="C42">
            <v>71793</v>
          </cell>
          <cell r="D42">
            <v>1555161.15</v>
          </cell>
          <cell r="E42">
            <v>-24885</v>
          </cell>
          <cell r="F42">
            <v>160131</v>
          </cell>
          <cell r="G42">
            <v>135246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-821319</v>
          </cell>
          <cell r="C45">
            <v>5630814</v>
          </cell>
          <cell r="D45">
            <v>50595.149999999907</v>
          </cell>
          <cell r="E45">
            <v>-18347</v>
          </cell>
          <cell r="F45">
            <v>1503349</v>
          </cell>
          <cell r="G45">
            <v>1485002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-1401563.1700000004</v>
          </cell>
          <cell r="C47">
            <v>15849766.219872952</v>
          </cell>
          <cell r="D47">
            <v>-50312.120000013616</v>
          </cell>
          <cell r="E47">
            <v>-68733</v>
          </cell>
          <cell r="F47">
            <v>2715985</v>
          </cell>
          <cell r="G47">
            <v>2647252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18446706.099872939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Consolidated Net income </v>
          </cell>
          <cell r="B51">
            <v>17045142.929872938</v>
          </cell>
          <cell r="C51">
            <v>15849766.219872952</v>
          </cell>
          <cell r="D51">
            <v>-50312.120000013616</v>
          </cell>
          <cell r="E51">
            <v>-68733</v>
          </cell>
          <cell r="F51">
            <v>2715985</v>
          </cell>
          <cell r="G51">
            <v>2647252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E53" t="str">
            <v xml:space="preserve"> </v>
          </cell>
          <cell r="F53" t="str">
            <v xml:space="preserve"> 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D54">
            <v>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HECKLIST"/>
      <sheetName val="INFORMATION"/>
      <sheetName val="INPUT CHECK SHEET"/>
      <sheetName val="F9"/>
      <sheetName val="F9NMC"/>
      <sheetName val="NAV_BS"/>
      <sheetName val="NAV_IS"/>
      <sheetName val="NIC_BS"/>
      <sheetName val="NIC_IS"/>
      <sheetName val="BS"/>
      <sheetName val="IS"/>
      <sheetName val="GRP_BS"/>
      <sheetName val="GRP_IS"/>
      <sheetName val="NavAgencyBS"/>
      <sheetName val="NavAgencyIS"/>
      <sheetName val="CONSO_BS"/>
      <sheetName val="CONSO_IS"/>
      <sheetName val="CompreInc"/>
      <sheetName val="Cash_Flow"/>
      <sheetName val="CF_WKSHEET"/>
      <sheetName val="Current Quarter"/>
      <sheetName val="PRIOR PERIOD CONSOL IS"/>
      <sheetName val="Chart1"/>
      <sheetName val="Chart2"/>
      <sheetName val="DTX"/>
      <sheetName val="Sheet3"/>
      <sheetName val="Chart3"/>
    </sheetNames>
    <sheetDataSet>
      <sheetData sheetId="0"/>
      <sheetData sheetId="1"/>
      <sheetData sheetId="2"/>
      <sheetData sheetId="3"/>
      <sheetData sheetId="4">
        <row r="45">
          <cell r="H45">
            <v>51556.05999999999</v>
          </cell>
        </row>
      </sheetData>
      <sheetData sheetId="5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Navigators</v>
          </cell>
          <cell r="C7">
            <v>0</v>
          </cell>
          <cell r="D7" t="str">
            <v>Prior Year Rollfwd</v>
          </cell>
          <cell r="E7">
            <v>0</v>
          </cell>
          <cell r="F7" t="str">
            <v>Current Year Statutory Reclasses</v>
          </cell>
          <cell r="G7">
            <v>0</v>
          </cell>
        </row>
        <row r="8">
          <cell r="B8" t="str">
            <v>Per Trial Bal</v>
          </cell>
          <cell r="C8">
            <v>0</v>
          </cell>
          <cell r="D8" t="str">
            <v>Stat</v>
          </cell>
          <cell r="E8">
            <v>0</v>
          </cell>
          <cell r="F8" t="str">
            <v>Dr</v>
          </cell>
          <cell r="G8">
            <v>0</v>
          </cell>
        </row>
        <row r="9">
          <cell r="A9" t="str">
            <v>ASSETS</v>
          </cell>
          <cell r="B9" t="str">
            <v xml:space="preserve"> </v>
          </cell>
        </row>
        <row r="10">
          <cell r="A10" t="str">
            <v xml:space="preserve">  Bonds</v>
          </cell>
          <cell r="B10">
            <v>1372336638.3899996</v>
          </cell>
          <cell r="C10">
            <v>0</v>
          </cell>
          <cell r="D10">
            <v>662893.04999995232</v>
          </cell>
          <cell r="E10">
            <v>0</v>
          </cell>
          <cell r="F10">
            <v>-333341.03000000003</v>
          </cell>
          <cell r="G10" t="str">
            <v>(a)</v>
          </cell>
        </row>
        <row r="11">
          <cell r="A11" t="str">
            <v xml:space="preserve">  Preferred Stocks-Redeem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71896676.060000002</v>
          </cell>
          <cell r="C12">
            <v>0</v>
          </cell>
          <cell r="D12">
            <v>15233435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Common Stocks - Other Assets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Short term Investments</v>
          </cell>
          <cell r="B14">
            <v>40775245.790000007</v>
          </cell>
          <cell r="C14">
            <v>0</v>
          </cell>
          <cell r="D14">
            <v>0</v>
          </cell>
          <cell r="E14">
            <v>0</v>
          </cell>
          <cell r="F14">
            <v>1616725.2499999991</v>
          </cell>
          <cell r="G14" t="str">
            <v>(b)</v>
          </cell>
        </row>
        <row r="15">
          <cell r="A15" t="str">
            <v xml:space="preserve">  Investment in NIC</v>
          </cell>
          <cell r="B15">
            <v>118575362.73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Payable for securities</v>
          </cell>
          <cell r="B16">
            <v>8874781.0999999996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Cash</v>
          </cell>
          <cell r="B17">
            <v>1616725.2499999991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Agents Bal Receivable</v>
          </cell>
          <cell r="B18">
            <v>92269164.420000002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Deposits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Accrued Int and Div</v>
          </cell>
          <cell r="B20">
            <v>12730890.23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Prepaid Acquisition Costs</v>
          </cell>
          <cell r="B21">
            <v>9284048.1699999999</v>
          </cell>
          <cell r="C21">
            <v>0</v>
          </cell>
          <cell r="D21">
            <v>-7949575.8399999999</v>
          </cell>
          <cell r="E21">
            <v>0</v>
          </cell>
          <cell r="F21">
            <v>-1334462.03</v>
          </cell>
          <cell r="G21" t="str">
            <v>(c)</v>
          </cell>
        </row>
        <row r="22">
          <cell r="A22" t="str">
            <v xml:space="preserve">  Reinsurance Recoverable on Paid Loss</v>
          </cell>
          <cell r="B22">
            <v>34673637.780000001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Prepaid Reinsurance Premiums</v>
          </cell>
          <cell r="B23">
            <v>0</v>
          </cell>
          <cell r="D23">
            <v>0</v>
          </cell>
        </row>
        <row r="24">
          <cell r="A24" t="str">
            <v xml:space="preserve">  Reins Receivable on paid/unpd loss &amp; LAE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Deferred Income Tax Rec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Prepaid Taxes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Miscellaneous a/c receivables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</row>
        <row r="28">
          <cell r="A28" t="str">
            <v xml:space="preserve">  Intercompany Receivable/(Payable)</v>
          </cell>
          <cell r="B28">
            <v>-32485884.559999995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Federal Income Tax Rec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Property and equipment, net</v>
          </cell>
          <cell r="B30">
            <v>2023620.6999999993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Other Assets</v>
          </cell>
          <cell r="B31">
            <v>371384.10000000009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Deferred Taxes(Stat only)</v>
          </cell>
          <cell r="B32">
            <v>41562342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TOTAL ASSETS</v>
          </cell>
          <cell r="B33">
            <v>1774504632.1599996</v>
          </cell>
          <cell r="C33">
            <v>0</v>
          </cell>
          <cell r="D33">
            <v>7946752.2099999525</v>
          </cell>
          <cell r="E33">
            <v>0</v>
          </cell>
          <cell r="F33">
            <v>-51077.810000000987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LIABILITIES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Reserve for Loss &amp; Loss Exp</v>
          </cell>
          <cell r="B36">
            <v>799769734.14999986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Unearned Premium Reserves</v>
          </cell>
          <cell r="B37">
            <v>225721456.90000004</v>
          </cell>
          <cell r="D37">
            <v>0</v>
          </cell>
          <cell r="F37">
            <v>0</v>
          </cell>
          <cell r="G37">
            <v>0</v>
          </cell>
        </row>
        <row r="38">
          <cell r="A38" t="str">
            <v xml:space="preserve">  Accounts Payable/Retroactive RI Reserves</v>
          </cell>
          <cell r="B38">
            <v>317027.65000000061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Loan Payable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Contingent Comm Payable </v>
          </cell>
          <cell r="B40">
            <v>-1752298.15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Commission Payable - affiliates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Ceded Reins Bal Payable</v>
          </cell>
          <cell r="B42">
            <v>56003975.530000001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Unauthorized Reinsurance</v>
          </cell>
          <cell r="B43">
            <v>27869293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Funds Due Reinsurer</v>
          </cell>
          <cell r="B44">
            <v>7145955.7999999998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Funds Held Under R/I Treaty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Federal Income Tax Payable</v>
          </cell>
          <cell r="B46">
            <v>-4631412.0200000005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Deferred Income Tax Payable -Unrealized</v>
          </cell>
          <cell r="B47">
            <v>0</v>
          </cell>
          <cell r="D47">
            <v>0</v>
          </cell>
        </row>
        <row r="48">
          <cell r="A48" t="str">
            <v xml:space="preserve">  Intercompany Receivable/(Payable)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  Total Liabilities</v>
          </cell>
          <cell r="B49">
            <v>1110443732.8599999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STOCKHOLDERS EQUITY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Preferred Stock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Paid in Capital-Pref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Common Stock</v>
          </cell>
          <cell r="B54">
            <v>5000000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Paid in Capital-Common</v>
          </cell>
          <cell r="B55">
            <v>361122108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Net Income</v>
          </cell>
          <cell r="B56">
            <v>45452675.270001709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Net Unrealized Gains 12/31/09</v>
          </cell>
          <cell r="B57">
            <v>0</v>
          </cell>
          <cell r="C57">
            <v>0</v>
          </cell>
          <cell r="D57">
            <v>15896328.049999952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Deferred Tax on Unrealized 12/31/09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6">
        <row r="1">
          <cell r="A1" t="str">
            <v xml:space="preserve">         Navigators Insurance Company, incl. UK Branch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             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F3" t="str">
            <v>June 30, 2010</v>
          </cell>
        </row>
        <row r="4">
          <cell r="B4">
            <v>0</v>
          </cell>
        </row>
        <row r="6">
          <cell r="A6">
            <v>0</v>
          </cell>
          <cell r="B6" t="str">
            <v>Trial Balance</v>
          </cell>
          <cell r="C6">
            <v>0</v>
          </cell>
          <cell r="D6" t="str">
            <v>Statutory Reclasses</v>
          </cell>
          <cell r="E6">
            <v>0</v>
          </cell>
          <cell r="F6">
            <v>0</v>
          </cell>
          <cell r="G6" t="str">
            <v>Statutory</v>
          </cell>
        </row>
        <row r="7">
          <cell r="A7">
            <v>0</v>
          </cell>
          <cell r="B7" t="str">
            <v>Navigators</v>
          </cell>
          <cell r="C7">
            <v>0</v>
          </cell>
          <cell r="D7" t="str">
            <v>Debit</v>
          </cell>
          <cell r="E7" t="str">
            <v>Credit</v>
          </cell>
          <cell r="F7">
            <v>0</v>
          </cell>
          <cell r="G7" t="str">
            <v>Navigators</v>
          </cell>
        </row>
        <row r="8">
          <cell r="A8" t="str">
            <v>REVENUES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 xml:space="preserve">  Premiums Earned</v>
          </cell>
          <cell r="B9">
            <v>221635753.49000004</v>
          </cell>
          <cell r="C9" t="str">
            <v xml:space="preserve"> </v>
          </cell>
          <cell r="D9">
            <v>0</v>
          </cell>
          <cell r="E9">
            <v>0</v>
          </cell>
          <cell r="F9">
            <v>0</v>
          </cell>
          <cell r="G9">
            <v>221635753.49000004</v>
          </cell>
        </row>
        <row r="10">
          <cell r="A10" t="str">
            <v xml:space="preserve">  Investment Income</v>
          </cell>
          <cell r="B10">
            <v>29624241.220000003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29624241.220000003</v>
          </cell>
        </row>
        <row r="11">
          <cell r="A11" t="str">
            <v xml:space="preserve">    Inv exp</v>
          </cell>
          <cell r="B11">
            <v>-911513.02999999991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-911513.02999999991</v>
          </cell>
        </row>
        <row r="12">
          <cell r="A12" t="str">
            <v xml:space="preserve">  Realized Gains</v>
          </cell>
          <cell r="B12">
            <v>15703184.58</v>
          </cell>
          <cell r="C12" t="str">
            <v xml:space="preserve"> </v>
          </cell>
          <cell r="D12">
            <v>0</v>
          </cell>
          <cell r="E12">
            <v>0</v>
          </cell>
          <cell r="F12">
            <v>0</v>
          </cell>
          <cell r="G12">
            <v>15703184.58</v>
          </cell>
        </row>
        <row r="13">
          <cell r="A13" t="str">
            <v xml:space="preserve">  Other Income</v>
          </cell>
          <cell r="B13">
            <v>-1899279.3199983828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-1899279.3199983828</v>
          </cell>
        </row>
        <row r="14">
          <cell r="A14" t="str">
            <v xml:space="preserve">   total revenues</v>
          </cell>
          <cell r="B14">
            <v>264152386.94000167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264152386.94000167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EXPENSES</v>
          </cell>
          <cell r="B16" t="str">
            <v xml:space="preserve">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Loss and Loss Adj</v>
          </cell>
          <cell r="B17">
            <v>133265261.91999994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133265261.91999994</v>
          </cell>
        </row>
        <row r="18">
          <cell r="A18" t="str">
            <v xml:space="preserve">  Commissions &amp; Brkge - Non Affil</v>
          </cell>
          <cell r="B18">
            <v>31571682.920000006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31571682.920000006</v>
          </cell>
        </row>
        <row r="19">
          <cell r="A19" t="str">
            <v xml:space="preserve">  Commissions - affiliates</v>
          </cell>
          <cell r="B19">
            <v>42141193.499999993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42141193.499999993</v>
          </cell>
        </row>
        <row r="20">
          <cell r="A20" t="str">
            <v xml:space="preserve">  Change in Deferred Acquisition</v>
          </cell>
          <cell r="B20">
            <v>-1334462.03</v>
          </cell>
          <cell r="C20">
            <v>0</v>
          </cell>
          <cell r="D20">
            <v>0</v>
          </cell>
          <cell r="E20">
            <v>-1334462.03</v>
          </cell>
          <cell r="F20" t="str">
            <v>(a)</v>
          </cell>
          <cell r="G20">
            <v>0</v>
          </cell>
        </row>
        <row r="21">
          <cell r="A21" t="str">
            <v xml:space="preserve">  Other Expenses</v>
          </cell>
          <cell r="B21">
            <v>9397876.3600000031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9397876.3600000031</v>
          </cell>
        </row>
        <row r="22">
          <cell r="A22" t="str">
            <v xml:space="preserve">   total expenses</v>
          </cell>
          <cell r="B22">
            <v>215041552.66999996</v>
          </cell>
          <cell r="C22" t="str">
            <v xml:space="preserve"> </v>
          </cell>
          <cell r="D22">
            <v>0</v>
          </cell>
          <cell r="E22">
            <v>-1334462.03</v>
          </cell>
          <cell r="F22">
            <v>0</v>
          </cell>
          <cell r="G22">
            <v>216376014.69999996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Operating Income Before Tax</v>
          </cell>
          <cell r="B24">
            <v>49110834.270001709</v>
          </cell>
          <cell r="C24">
            <v>0</v>
          </cell>
          <cell r="D24">
            <v>0</v>
          </cell>
          <cell r="E24">
            <v>-1334462.03</v>
          </cell>
          <cell r="F24">
            <v>0</v>
          </cell>
          <cell r="G24">
            <v>47776372.240001708</v>
          </cell>
        </row>
        <row r="25">
          <cell r="A25">
            <v>0</v>
          </cell>
          <cell r="B25" t="str">
            <v xml:space="preserve">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Income Tax Expense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Current          </v>
          </cell>
          <cell r="B27">
            <v>3658159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3658159</v>
          </cell>
        </row>
        <row r="28">
          <cell r="A28" t="str">
            <v xml:space="preserve">  Deferred 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 total</v>
          </cell>
          <cell r="B29">
            <v>3658159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3658159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Net Income Before Change in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Accounting Principle</v>
          </cell>
          <cell r="B32">
            <v>45452675.270001709</v>
          </cell>
          <cell r="C32">
            <v>0</v>
          </cell>
          <cell r="D32">
            <v>0</v>
          </cell>
          <cell r="E32">
            <v>-1334462.03</v>
          </cell>
          <cell r="F32">
            <v>0</v>
          </cell>
          <cell r="G32">
            <v>44118213.240001708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Income From NIC (Non Consolidated)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NET INCOME </v>
          </cell>
          <cell r="B37">
            <v>45452675.270001709</v>
          </cell>
          <cell r="C37">
            <v>0</v>
          </cell>
          <cell r="D37">
            <v>0</v>
          </cell>
          <cell r="E37">
            <v>-1334462.03</v>
          </cell>
          <cell r="F37">
            <v>0</v>
          </cell>
          <cell r="G37">
            <v>44118213.240001708</v>
          </cell>
        </row>
        <row r="38">
          <cell r="A38">
            <v>0</v>
          </cell>
          <cell r="B38" t="str">
            <v xml:space="preserve">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Listing of reclasses: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(a) Eliminate DAC for statutory purposes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   Dr. I/S - Change in DAC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 Cr. B/S - Prepaid acquisition costs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(b) Record TIPS income - Included all in realized for Stat when sold, pieces in Investment Income for GAAP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   Dr. B/S - Unrealized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       Cr. I/S - Realized gains/losses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7">
        <row r="1">
          <cell r="A1" t="str">
            <v>NIC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7">
          <cell r="A7">
            <v>0</v>
          </cell>
          <cell r="B7" t="str">
            <v>Per</v>
          </cell>
          <cell r="C7">
            <v>0</v>
          </cell>
          <cell r="D7" t="str">
            <v>Prior Year Rollfwd</v>
          </cell>
          <cell r="E7">
            <v>0</v>
          </cell>
          <cell r="F7" t="str">
            <v>Statutory Reclass</v>
          </cell>
          <cell r="G7">
            <v>0</v>
          </cell>
        </row>
        <row r="8">
          <cell r="A8">
            <v>0</v>
          </cell>
          <cell r="B8" t="str">
            <v>Trial Bal</v>
          </cell>
          <cell r="C8">
            <v>0</v>
          </cell>
          <cell r="D8" t="str">
            <v>Stat</v>
          </cell>
          <cell r="E8">
            <v>0</v>
          </cell>
          <cell r="F8" t="str">
            <v>Debit</v>
          </cell>
          <cell r="G8">
            <v>0</v>
          </cell>
        </row>
        <row r="9">
          <cell r="A9" t="str">
            <v>ASSETS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 xml:space="preserve">  Bonds</v>
          </cell>
          <cell r="B10">
            <v>116482746.92999999</v>
          </cell>
          <cell r="C10">
            <v>0</v>
          </cell>
          <cell r="D10">
            <v>132578.51999999583</v>
          </cell>
          <cell r="E10">
            <v>0</v>
          </cell>
          <cell r="F10">
            <v>-68158.799999999988</v>
          </cell>
          <cell r="G10" t="str">
            <v>(a)</v>
          </cell>
        </row>
        <row r="11">
          <cell r="A11" t="str">
            <v xml:space="preserve">  Preferred Stocks-Redeem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Short term Investments</v>
          </cell>
          <cell r="B13">
            <v>2621477.42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Cash</v>
          </cell>
          <cell r="B14">
            <v>300005.51</v>
          </cell>
          <cell r="C14">
            <v>0</v>
          </cell>
          <cell r="D14">
            <v>0</v>
          </cell>
          <cell r="E14">
            <v>0</v>
          </cell>
          <cell r="F14">
            <v>-300005.51</v>
          </cell>
          <cell r="G14" t="str">
            <v>(b)</v>
          </cell>
        </row>
        <row r="15">
          <cell r="A15" t="str">
            <v xml:space="preserve">  Agents Bal Receivable</v>
          </cell>
          <cell r="B15">
            <v>10925448.58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Deposits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Accrued Int and Div</v>
          </cell>
          <cell r="B17">
            <v>1005294.2000000001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Prepaid Acquisition Costs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Reinsurance Recoverable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Prepaid Reinsurance Premiums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Reins Receivable on paid/unpd loss &amp; LAE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Deferred Income Tax Rec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Prepaid Expenses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Miscellaneous A/c Rec-Deferred tax Stat only</v>
          </cell>
          <cell r="B24">
            <v>1115582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Intercompany Receivable/Payable</v>
          </cell>
          <cell r="B25">
            <v>4794.8900000000003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Federal Income Tax Rec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TOTAL ASSETS</v>
          </cell>
          <cell r="B27">
            <v>132455349.53</v>
          </cell>
          <cell r="C27">
            <v>0</v>
          </cell>
          <cell r="D27">
            <v>132578.51999999583</v>
          </cell>
          <cell r="E27">
            <v>0</v>
          </cell>
          <cell r="F27">
            <v>-368164.31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LIABILITIES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 Reserve for Loss &amp; Loss Exp</v>
          </cell>
          <cell r="B30">
            <v>1.862645149230957E-9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Unearned Premium Reserves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Payable for security</v>
          </cell>
          <cell r="B32">
            <v>1649028.22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Accounts Payable</v>
          </cell>
          <cell r="B33">
            <v>31990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Loan Payable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 xml:space="preserve">  Contingent Comm Payable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Commission Payable - affiliates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Ceded Reins Bal Payable</v>
          </cell>
          <cell r="B37">
            <v>10925448.58</v>
          </cell>
          <cell r="C37">
            <v>0</v>
          </cell>
          <cell r="D37">
            <v>0</v>
          </cell>
          <cell r="E37">
            <v>0</v>
          </cell>
          <cell r="F37">
            <v>10925448.58</v>
          </cell>
          <cell r="G37" t="str">
            <v>(c)</v>
          </cell>
        </row>
        <row r="38">
          <cell r="A38" t="str">
            <v xml:space="preserve">  Funds Due Reinsurer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Funds Held Under R/I Treaty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Federal Income Tax Payable</v>
          </cell>
          <cell r="B40">
            <v>1273520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Deferred Income Tax Payable</v>
          </cell>
          <cell r="F41">
            <v>0</v>
          </cell>
          <cell r="G41">
            <v>0</v>
          </cell>
        </row>
        <row r="42">
          <cell r="A42" t="str">
            <v xml:space="preserve">  Intercompany Receivable/Payable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  Total Liabilities</v>
          </cell>
          <cell r="B43">
            <v>13879986.800000003</v>
          </cell>
          <cell r="C43">
            <v>0</v>
          </cell>
          <cell r="D43">
            <v>0</v>
          </cell>
          <cell r="E43">
            <v>0</v>
          </cell>
          <cell r="F43">
            <v>10925448.58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STOCKHOLDERS EQUITY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Preferred Stock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Paid in Capital-Pref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 Common Stock</v>
          </cell>
          <cell r="B48">
            <v>5000000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Paid in Capital-Common</v>
          </cell>
          <cell r="B49">
            <v>86000000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 Net Unrealized Gains 12/31/09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Deferred Taxes Unrealized 12/31/09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Net Unrealized Change for the Period</v>
          </cell>
          <cell r="B52">
            <v>37685.279999999999</v>
          </cell>
          <cell r="C52">
            <v>0</v>
          </cell>
          <cell r="D52">
            <v>132578.51999999583</v>
          </cell>
          <cell r="E52">
            <v>0</v>
          </cell>
          <cell r="F52">
            <v>68158.799999999988</v>
          </cell>
          <cell r="G52" t="str">
            <v>(a)</v>
          </cell>
        </row>
        <row r="53">
          <cell r="A53" t="str">
            <v xml:space="preserve">  Deferred Taxes </v>
          </cell>
          <cell r="B53">
            <v>1115582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Net income</v>
          </cell>
          <cell r="B54">
            <v>1822507.8199999803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Retained Earnings</v>
          </cell>
          <cell r="B55">
            <v>24599587.629999999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  Total Stockholders Equity</v>
          </cell>
          <cell r="B56">
            <v>118575362.72999997</v>
          </cell>
          <cell r="C56">
            <v>0</v>
          </cell>
          <cell r="D56">
            <v>132578.51999999583</v>
          </cell>
          <cell r="E56">
            <v>0</v>
          </cell>
          <cell r="F56">
            <v>68158.799999999988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TOTAL LIABILITIES AND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8">
        <row r="1">
          <cell r="A1" t="str">
            <v>NIC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G4">
            <v>40389.441976041664</v>
          </cell>
        </row>
        <row r="5">
          <cell r="A5">
            <v>0</v>
          </cell>
          <cell r="B5">
            <v>0</v>
          </cell>
          <cell r="G5">
            <v>40389.441976041664</v>
          </cell>
        </row>
        <row r="7">
          <cell r="B7" t="str">
            <v>Statutory</v>
          </cell>
          <cell r="C7" t="str">
            <v xml:space="preserve">        G A A P    Adjustments</v>
          </cell>
          <cell r="D7">
            <v>0</v>
          </cell>
          <cell r="E7">
            <v>0</v>
          </cell>
          <cell r="F7">
            <v>0</v>
          </cell>
          <cell r="G7" t="str">
            <v>GAAP</v>
          </cell>
        </row>
        <row r="8">
          <cell r="B8" t="str">
            <v>NIC Ins. Co.</v>
          </cell>
          <cell r="C8" t="str">
            <v>Dr</v>
          </cell>
          <cell r="D8">
            <v>0</v>
          </cell>
          <cell r="E8" t="str">
            <v>Cr</v>
          </cell>
          <cell r="F8">
            <v>0</v>
          </cell>
          <cell r="G8" t="str">
            <v>NIC Ins. Co.</v>
          </cell>
        </row>
        <row r="9">
          <cell r="A9" t="str">
            <v>REVENUES</v>
          </cell>
        </row>
        <row r="10">
          <cell r="A10" t="str">
            <v xml:space="preserve">  Premiums Earned</v>
          </cell>
          <cell r="B10">
            <v>0</v>
          </cell>
          <cell r="C10" t="str">
            <v xml:space="preserve">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Investment Income</v>
          </cell>
          <cell r="B11">
            <v>2404458.87</v>
          </cell>
          <cell r="C11">
            <v>0</v>
          </cell>
          <cell r="D11">
            <v>0</v>
          </cell>
          <cell r="E11">
            <v>49234.5</v>
          </cell>
          <cell r="F11" t="str">
            <v>(a)</v>
          </cell>
          <cell r="G11">
            <v>2453693.37</v>
          </cell>
        </row>
        <row r="12">
          <cell r="A12" t="str">
            <v xml:space="preserve">    Inv exp</v>
          </cell>
          <cell r="B12">
            <v>-56821.990000000005</v>
          </cell>
          <cell r="C12" t="str">
            <v xml:space="preserve"> </v>
          </cell>
          <cell r="D12">
            <v>0</v>
          </cell>
          <cell r="E12">
            <v>0</v>
          </cell>
          <cell r="F12">
            <v>0</v>
          </cell>
          <cell r="G12">
            <v>-56821.990000000005</v>
          </cell>
        </row>
        <row r="13">
          <cell r="A13" t="str">
            <v xml:space="preserve">  Realized Gains (Losses)</v>
          </cell>
          <cell r="B13">
            <v>503635.94</v>
          </cell>
          <cell r="C13">
            <v>85064.25</v>
          </cell>
          <cell r="D13" t="str">
            <v>(c)</v>
          </cell>
          <cell r="E13">
            <v>0</v>
          </cell>
          <cell r="F13">
            <v>0</v>
          </cell>
          <cell r="G13">
            <v>418571.69</v>
          </cell>
        </row>
        <row r="14">
          <cell r="A14" t="str">
            <v xml:space="preserve">  Other Income</v>
          </cell>
          <cell r="B14">
            <v>-1.8975697457790375E-8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-1.8975697457790375E-8</v>
          </cell>
        </row>
        <row r="15">
          <cell r="A15" t="str">
            <v xml:space="preserve">   Total revenues</v>
          </cell>
          <cell r="B15">
            <v>2851272.8199999807</v>
          </cell>
          <cell r="C15">
            <v>85064.25</v>
          </cell>
          <cell r="D15">
            <v>0</v>
          </cell>
          <cell r="E15">
            <v>49234.5</v>
          </cell>
          <cell r="F15">
            <v>0</v>
          </cell>
          <cell r="G15">
            <v>2815443.0699999807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EXPENSES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Loss and Loss Adj</v>
          </cell>
          <cell r="B18">
            <v>0</v>
          </cell>
          <cell r="C18">
            <v>0</v>
          </cell>
          <cell r="D18" t="str">
            <v xml:space="preserve"> </v>
          </cell>
          <cell r="E18" t="str">
            <v xml:space="preserve"> </v>
          </cell>
          <cell r="F18">
            <v>0</v>
          </cell>
          <cell r="G18">
            <v>0</v>
          </cell>
        </row>
        <row r="19">
          <cell r="A19" t="str">
            <v xml:space="preserve">  Commissions &amp; Brkge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Commissions - affiliates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Interest Expenses</v>
          </cell>
          <cell r="B21">
            <v>0</v>
          </cell>
          <cell r="C21">
            <v>0</v>
          </cell>
          <cell r="D21">
            <v>0</v>
          </cell>
          <cell r="E21" t="str">
            <v xml:space="preserve"> </v>
          </cell>
          <cell r="F21">
            <v>0</v>
          </cell>
          <cell r="G21">
            <v>0</v>
          </cell>
        </row>
        <row r="22">
          <cell r="A22" t="str">
            <v xml:space="preserve">  Other Expenses</v>
          </cell>
          <cell r="B22">
            <v>0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>
            <v>0</v>
          </cell>
          <cell r="G22">
            <v>0</v>
          </cell>
        </row>
        <row r="23">
          <cell r="A23" t="str">
            <v xml:space="preserve">   Total expenses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Operating Income Before Tax</v>
          </cell>
          <cell r="B25">
            <v>2851272.8199999807</v>
          </cell>
          <cell r="C25">
            <v>-85064.25</v>
          </cell>
          <cell r="D25">
            <v>0</v>
          </cell>
          <cell r="E25">
            <v>49234.5</v>
          </cell>
          <cell r="F25">
            <v>0</v>
          </cell>
          <cell r="G25">
            <v>2815443.0699999807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Income Tax Expense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Current          </v>
          </cell>
          <cell r="B28">
            <v>1028765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1028765</v>
          </cell>
        </row>
        <row r="29">
          <cell r="A29" t="str">
            <v xml:space="preserve">  Deferred         </v>
          </cell>
          <cell r="B29">
            <v>0</v>
          </cell>
          <cell r="C29">
            <v>0</v>
          </cell>
          <cell r="D29">
            <v>0</v>
          </cell>
          <cell r="E29">
            <v>43359.9</v>
          </cell>
          <cell r="F29" t="str">
            <v>(b)</v>
          </cell>
          <cell r="G29">
            <v>-43359.9</v>
          </cell>
        </row>
        <row r="30">
          <cell r="A30" t="str">
            <v xml:space="preserve">   Total</v>
          </cell>
          <cell r="B30">
            <v>1028765</v>
          </cell>
          <cell r="C30">
            <v>0</v>
          </cell>
          <cell r="D30">
            <v>0</v>
          </cell>
          <cell r="E30">
            <v>43359.9</v>
          </cell>
          <cell r="F30">
            <v>0</v>
          </cell>
          <cell r="G30">
            <v>985405.1</v>
          </cell>
        </row>
        <row r="31">
          <cell r="B31" t="str">
            <v xml:space="preserve">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/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NET INCOME </v>
          </cell>
          <cell r="B34">
            <v>1822507.8199999807</v>
          </cell>
          <cell r="C34">
            <v>-85064.25</v>
          </cell>
          <cell r="D34">
            <v>0</v>
          </cell>
          <cell r="E34">
            <v>92594.4</v>
          </cell>
          <cell r="F34">
            <v>0</v>
          </cell>
          <cell r="G34">
            <v>1830037.9699999806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 xml:space="preserve">R/E </v>
          </cell>
          <cell r="E38">
            <v>0</v>
          </cell>
          <cell r="F38">
            <v>0</v>
          </cell>
          <cell r="G38">
            <v>25100165.43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>Unrealized Gain (Loss)</v>
          </cell>
          <cell r="E39">
            <v>0</v>
          </cell>
          <cell r="F39">
            <v>0</v>
          </cell>
          <cell r="G39">
            <v>2425471.4707658472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>Net Income</v>
          </cell>
          <cell r="E40">
            <v>0</v>
          </cell>
          <cell r="F40">
            <v>0</v>
          </cell>
          <cell r="G40">
            <v>1830037.9699999806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>R/E - End of Period</v>
          </cell>
          <cell r="E42">
            <v>0</v>
          </cell>
          <cell r="F42">
            <v>0</v>
          </cell>
          <cell r="G42">
            <v>29355674.870765828</v>
          </cell>
        </row>
        <row r="44">
          <cell r="A44" t="str">
            <v>Journal Entries</v>
          </cell>
        </row>
        <row r="46">
          <cell r="A46" t="str">
            <v>(a) TIPS - Stat to GAAP</v>
          </cell>
        </row>
        <row r="47">
          <cell r="A47" t="str">
            <v xml:space="preserve">   Dr. I/S - Investment Income</v>
          </cell>
        </row>
        <row r="48">
          <cell r="A48" t="str">
            <v xml:space="preserve">           Cr. B/S - Equity - Unrealized G/L</v>
          </cell>
        </row>
        <row r="50">
          <cell r="A50" t="str">
            <v>(b) Record deferred taxes</v>
          </cell>
        </row>
        <row r="51">
          <cell r="A51" t="str">
            <v xml:space="preserve">     Dr. I/S - Deferred tax expense</v>
          </cell>
        </row>
        <row r="52">
          <cell r="A52" t="str">
            <v xml:space="preserve">        Cr. B/S - Deferred taxes</v>
          </cell>
        </row>
        <row r="54">
          <cell r="A54" t="str">
            <v>(a) TIPS - Stat to GAAP</v>
          </cell>
        </row>
        <row r="55">
          <cell r="A55" t="str">
            <v xml:space="preserve">   Dr. I/S - Realized G/L</v>
          </cell>
        </row>
        <row r="56">
          <cell r="A56" t="str">
            <v xml:space="preserve">           Cr. B/S - Investments - Fixed Maturities</v>
          </cell>
        </row>
      </sheetData>
      <sheetData sheetId="9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Consolidating 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A8">
            <v>0</v>
          </cell>
        </row>
        <row r="9">
          <cell r="B9" t="str">
            <v>GAAP</v>
          </cell>
          <cell r="C9">
            <v>0</v>
          </cell>
          <cell r="D9">
            <v>0</v>
          </cell>
          <cell r="E9" t="str">
            <v>Elimination of NIC Investment/Equity</v>
          </cell>
          <cell r="F9">
            <v>0</v>
          </cell>
          <cell r="G9">
            <v>0</v>
          </cell>
        </row>
        <row r="10">
          <cell r="B10" t="str">
            <v xml:space="preserve"> Navigators</v>
          </cell>
          <cell r="C10" t="str">
            <v>NIC</v>
          </cell>
          <cell r="D10">
            <v>0</v>
          </cell>
          <cell r="E10" t="str">
            <v>Dr</v>
          </cell>
          <cell r="F10">
            <v>0</v>
          </cell>
          <cell r="G10" t="str">
            <v>Cr</v>
          </cell>
        </row>
        <row r="11">
          <cell r="A11" t="str">
            <v>ASSETS</v>
          </cell>
          <cell r="B11" t="str">
            <v xml:space="preserve"> </v>
          </cell>
          <cell r="E11">
            <v>49234.5</v>
          </cell>
        </row>
        <row r="12">
          <cell r="A12" t="str">
            <v xml:space="preserve">  Bonds</v>
          </cell>
          <cell r="B12">
            <v>1430428074.4099996</v>
          </cell>
          <cell r="C12">
            <v>122389121.620409</v>
          </cell>
          <cell r="D12">
            <v>0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</row>
        <row r="13">
          <cell r="A13" t="str">
            <v xml:space="preserve">  Preferred Stocks-Redeem</v>
          </cell>
          <cell r="B13">
            <v>0</v>
          </cell>
          <cell r="C13">
            <v>85064.25</v>
          </cell>
          <cell r="D13">
            <v>0</v>
          </cell>
          <cell r="E13">
            <v>0</v>
          </cell>
          <cell r="F13">
            <v>0</v>
          </cell>
          <cell r="G13">
            <v>418571.69</v>
          </cell>
        </row>
        <row r="14">
          <cell r="A14" t="str">
            <v xml:space="preserve">  Common Stocks</v>
          </cell>
          <cell r="B14">
            <v>71896676.320000008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Common Stocks - Limited Partnership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Short term Investments</v>
          </cell>
          <cell r="B16">
            <v>40775245.790000007</v>
          </cell>
          <cell r="C16">
            <v>2621477.42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Investment in NIC</v>
          </cell>
          <cell r="B17">
            <v>121809489.13076583</v>
          </cell>
          <cell r="C17">
            <v>0</v>
          </cell>
          <cell r="D17">
            <v>0</v>
          </cell>
          <cell r="E17" t="str">
            <v xml:space="preserve"> </v>
          </cell>
          <cell r="F17">
            <v>0</v>
          </cell>
          <cell r="G17">
            <v>121809489.13076583</v>
          </cell>
        </row>
        <row r="18">
          <cell r="A18" t="str">
            <v xml:space="preserve">  Cash</v>
          </cell>
          <cell r="B18">
            <v>1616725.2499999991</v>
          </cell>
          <cell r="C18">
            <v>300005.51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Payable for Securities</v>
          </cell>
          <cell r="B19">
            <v>8874781.0999999996</v>
          </cell>
          <cell r="C19">
            <v>-1649028.22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Agents Bal Receivable</v>
          </cell>
          <cell r="B20">
            <v>105834289.04000001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Accrued Int and Div</v>
          </cell>
          <cell r="B21">
            <v>12730890.23</v>
          </cell>
          <cell r="C21">
            <v>1005294.2000000001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Prepaid Aquisition Costs</v>
          </cell>
          <cell r="B22">
            <v>36980829.599272005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Reinsurance Recoverable on Paid</v>
          </cell>
          <cell r="B23">
            <v>34673637.780000001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Prepaid Reinsurance Premiums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 xml:space="preserve">  Reins Receivable on paid/unpd loss &amp; LAE</v>
          </cell>
          <cell r="B25">
            <v>0</v>
          </cell>
          <cell r="C25">
            <v>0</v>
          </cell>
          <cell r="D25">
            <v>0</v>
          </cell>
          <cell r="G25">
            <v>2815443.0699999807</v>
          </cell>
        </row>
        <row r="26">
          <cell r="A26" t="str">
            <v xml:space="preserve">  Deferred Income Tax Rec</v>
          </cell>
          <cell r="B26">
            <v>15205318.050000004</v>
          </cell>
          <cell r="C26">
            <v>-1556666.3396431487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Prepaid Expenses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Miscellaneous A/c Rec</v>
          </cell>
          <cell r="B28">
            <v>0</v>
          </cell>
          <cell r="C28">
            <v>0</v>
          </cell>
          <cell r="D28">
            <v>0</v>
          </cell>
          <cell r="E28" t="str">
            <v xml:space="preserve"> </v>
          </cell>
          <cell r="F28">
            <v>0</v>
          </cell>
          <cell r="G28">
            <v>0</v>
          </cell>
        </row>
        <row r="29">
          <cell r="A29" t="str">
            <v xml:space="preserve">  Intercompany-Receivable</v>
          </cell>
          <cell r="B29">
            <v>-32485884.559999995</v>
          </cell>
          <cell r="C29">
            <v>4794.8900000000003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Other Assets</v>
          </cell>
          <cell r="B30">
            <v>1824001.63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Fixed Assets (Computer Software)</v>
          </cell>
          <cell r="B31">
            <v>12028824.719999999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Federal Income Tax</v>
          </cell>
          <cell r="B32">
            <v>0</v>
          </cell>
          <cell r="C32">
            <v>0</v>
          </cell>
          <cell r="D32">
            <v>0</v>
          </cell>
          <cell r="E32" t="str">
            <v xml:space="preserve"> </v>
          </cell>
          <cell r="F32">
            <v>0</v>
          </cell>
          <cell r="G32" t="str">
            <v xml:space="preserve"> </v>
          </cell>
        </row>
        <row r="33">
          <cell r="A33" t="str">
            <v>TOTAL ASSETS</v>
          </cell>
          <cell r="B33">
            <v>1862192898.4900374</v>
          </cell>
          <cell r="C33">
            <v>123114999.08076586</v>
          </cell>
          <cell r="D33">
            <v>0</v>
          </cell>
          <cell r="E33">
            <v>0</v>
          </cell>
          <cell r="F33">
            <v>0</v>
          </cell>
          <cell r="G33">
            <v>121809489.13076583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LIABILITIES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 xml:space="preserve">  Reserve for Loss &amp; Loss Exp</v>
          </cell>
          <cell r="B36">
            <v>799769734.14999986</v>
          </cell>
          <cell r="C36">
            <v>1.862645149230957E-9</v>
          </cell>
          <cell r="D36">
            <v>0</v>
          </cell>
          <cell r="E36">
            <v>0</v>
          </cell>
          <cell r="F36">
            <v>0</v>
          </cell>
          <cell r="G36" t="str">
            <v xml:space="preserve"> </v>
          </cell>
        </row>
        <row r="37">
          <cell r="A37" t="str">
            <v xml:space="preserve">  Unearned Premium Reserves</v>
          </cell>
          <cell r="B37">
            <v>225721456.90000004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 xml:space="preserve"> </v>
          </cell>
        </row>
        <row r="38">
          <cell r="A38" t="str">
            <v xml:space="preserve">  Accounts Payable</v>
          </cell>
          <cell r="B38">
            <v>317027.65000000061</v>
          </cell>
          <cell r="C38">
            <v>31990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Loan Payable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Contingent Comm Payable</v>
          </cell>
          <cell r="B40">
            <v>-1752298.15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Commission Payable - Affiliates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Ceded Reins Bal Payable</v>
          </cell>
          <cell r="B42">
            <v>56003975.530000001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Funds Due Reinsurer</v>
          </cell>
          <cell r="B43">
            <v>7145955.7999999998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Funds Held Under R/I Treaty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Federal Income Tax Payable</v>
          </cell>
          <cell r="B45">
            <v>-4631412.0200000005</v>
          </cell>
          <cell r="C45">
            <v>1273520</v>
          </cell>
          <cell r="D45">
            <v>0</v>
          </cell>
          <cell r="E45" t="str">
            <v xml:space="preserve"> </v>
          </cell>
          <cell r="F45">
            <v>0</v>
          </cell>
          <cell r="G45">
            <v>0</v>
          </cell>
        </row>
        <row r="46">
          <cell r="A46" t="str">
            <v xml:space="preserve">  Deferred Federal Income Tax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Intercompany-Payable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   Total Liabilities</v>
          </cell>
          <cell r="B48">
            <v>1082574439.8599999</v>
          </cell>
          <cell r="C48">
            <v>1305510.0000000019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STOCKHOLDERS EQUITY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Preferred Stock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Paid in Capital-Pref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Common Stock</v>
          </cell>
          <cell r="B53">
            <v>5000000</v>
          </cell>
          <cell r="C53">
            <v>5000000</v>
          </cell>
          <cell r="D53">
            <v>0</v>
          </cell>
          <cell r="E53">
            <v>5000000</v>
          </cell>
          <cell r="F53">
            <v>0</v>
          </cell>
          <cell r="G53">
            <v>0</v>
          </cell>
        </row>
        <row r="54">
          <cell r="A54" t="str">
            <v xml:space="preserve">  Paid in Capital-Common</v>
          </cell>
          <cell r="B54">
            <v>361122108</v>
          </cell>
          <cell r="C54">
            <v>86000000</v>
          </cell>
          <cell r="D54">
            <v>0</v>
          </cell>
          <cell r="E54">
            <v>86000000</v>
          </cell>
          <cell r="F54">
            <v>0</v>
          </cell>
          <cell r="G54" t="str">
            <v xml:space="preserve"> </v>
          </cell>
        </row>
        <row r="55">
          <cell r="A55" t="str">
            <v xml:space="preserve">  Net Unrealized Gains 12/31/09</v>
          </cell>
          <cell r="B55">
            <v>55044149.199999951</v>
          </cell>
          <cell r="C55">
            <v>2192475.4000000004</v>
          </cell>
          <cell r="D55">
            <v>0</v>
          </cell>
          <cell r="E55">
            <v>2192475.4000000004</v>
          </cell>
          <cell r="F55">
            <v>0</v>
          </cell>
          <cell r="G55" t="str">
            <v xml:space="preserve"> </v>
          </cell>
        </row>
        <row r="56">
          <cell r="A56" t="str">
            <v xml:space="preserve">  Deferred Tax on Unrealized 12/31/09</v>
          </cell>
          <cell r="B56">
            <v>-19265516.057500001</v>
          </cell>
          <cell r="C56">
            <v>-738661.14000000013</v>
          </cell>
          <cell r="D56">
            <v>0</v>
          </cell>
          <cell r="E56">
            <v>-738661.14000000013</v>
          </cell>
          <cell r="F56">
            <v>0</v>
          </cell>
          <cell r="G56">
            <v>0</v>
          </cell>
        </row>
        <row r="57">
          <cell r="A57" t="str">
            <v xml:space="preserve">  Net Unrealized Gains Change for Period </v>
          </cell>
          <cell r="B57">
            <v>18468492.070409</v>
          </cell>
          <cell r="C57">
            <v>3731494.5704089957</v>
          </cell>
          <cell r="D57">
            <v>0</v>
          </cell>
          <cell r="E57">
            <v>3731494.5704089957</v>
          </cell>
          <cell r="F57">
            <v>0</v>
          </cell>
          <cell r="G57">
            <v>0</v>
          </cell>
        </row>
        <row r="58">
          <cell r="A58" t="str">
            <v xml:space="preserve">  Deferred Tax on Unrealized Change for period</v>
          </cell>
          <cell r="B58">
            <v>-6463972.2246431494</v>
          </cell>
          <cell r="C58">
            <v>-1306023.0996431485</v>
          </cell>
          <cell r="D58">
            <v>0</v>
          </cell>
          <cell r="E58">
            <v>-1306023.0996431485</v>
          </cell>
          <cell r="F58">
            <v>0</v>
          </cell>
          <cell r="G58">
            <v>0</v>
          </cell>
        </row>
      </sheetData>
      <sheetData sheetId="10">
        <row r="1">
          <cell r="A1" t="str">
            <v>Navigators Insurance Company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Consolidating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F8" t="str">
            <v>Eliminate NIC Income</v>
          </cell>
        </row>
        <row r="9">
          <cell r="B9" t="str">
            <v>Navigators</v>
          </cell>
          <cell r="C9" t="str">
            <v>NIC</v>
          </cell>
          <cell r="D9">
            <v>0</v>
          </cell>
          <cell r="E9" t="str">
            <v>Dr</v>
          </cell>
          <cell r="F9">
            <v>0</v>
          </cell>
          <cell r="G9" t="str">
            <v>Cr</v>
          </cell>
        </row>
        <row r="10">
          <cell r="A10" t="str">
            <v>REVENUES</v>
          </cell>
          <cell r="D10">
            <v>0</v>
          </cell>
          <cell r="F10">
            <v>0</v>
          </cell>
        </row>
        <row r="11">
          <cell r="A11" t="str">
            <v xml:space="preserve">  Premiums Earned</v>
          </cell>
          <cell r="B11">
            <v>221635753.49000004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Investment Income</v>
          </cell>
          <cell r="B12">
            <v>29800676.470000003</v>
          </cell>
          <cell r="C12">
            <v>2453693.37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  Inv exp</v>
          </cell>
          <cell r="B13">
            <v>-894328.66999999993</v>
          </cell>
          <cell r="C13">
            <v>-56821.990000000005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Realized Gains</v>
          </cell>
          <cell r="B14">
            <v>15515399.58</v>
          </cell>
          <cell r="C14">
            <v>418571.69</v>
          </cell>
          <cell r="D14">
            <v>0</v>
          </cell>
          <cell r="E14" t="str">
            <v xml:space="preserve"> </v>
          </cell>
          <cell r="F14">
            <v>0</v>
          </cell>
          <cell r="G14">
            <v>0</v>
          </cell>
        </row>
        <row r="15">
          <cell r="A15" t="str">
            <v xml:space="preserve">  Other income</v>
          </cell>
          <cell r="B15">
            <v>-1859079.3199983828</v>
          </cell>
          <cell r="C15">
            <v>-1.8975697457790375E-8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 total revenues</v>
          </cell>
          <cell r="B16">
            <v>264198421.55000168</v>
          </cell>
          <cell r="C16">
            <v>2815443.0699999807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EXPENSES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Loss and Loss Adj</v>
          </cell>
          <cell r="B19">
            <v>133265261.91999994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Commissions &amp; Brkge</v>
          </cell>
          <cell r="B20">
            <v>28976952.514000006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 xml:space="preserve"> </v>
          </cell>
        </row>
        <row r="21">
          <cell r="A21" t="str">
            <v xml:space="preserve">  Commissions - affiliates</v>
          </cell>
          <cell r="B21">
            <v>42141193.499999993</v>
          </cell>
          <cell r="C21">
            <v>0</v>
          </cell>
          <cell r="D21">
            <v>0</v>
          </cell>
          <cell r="E21" t="str">
            <v xml:space="preserve"> </v>
          </cell>
          <cell r="F21">
            <v>0</v>
          </cell>
        </row>
        <row r="22">
          <cell r="A22" t="str">
            <v xml:space="preserve">  Interest Expenses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A23" t="str">
            <v xml:space="preserve">  Other Expenses</v>
          </cell>
          <cell r="B23">
            <v>9900536.6300000027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 total expenses</v>
          </cell>
          <cell r="B24">
            <v>214283944.56399995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Income Before Tax</v>
          </cell>
          <cell r="B26">
            <v>49914476.98600173</v>
          </cell>
          <cell r="C26">
            <v>2815443.0699999807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Income Tax Expense</v>
          </cell>
          <cell r="B28">
            <v>0</v>
          </cell>
          <cell r="C28">
            <v>0</v>
          </cell>
          <cell r="D28">
            <v>0</v>
          </cell>
          <cell r="E28" t="str">
            <v xml:space="preserve"> </v>
          </cell>
          <cell r="F28">
            <v>0</v>
          </cell>
          <cell r="G28">
            <v>0</v>
          </cell>
        </row>
        <row r="29">
          <cell r="A29" t="str">
            <v xml:space="preserve">  Current          </v>
          </cell>
          <cell r="B29">
            <v>3658159</v>
          </cell>
          <cell r="C29">
            <v>1028765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</v>
          </cell>
        </row>
        <row r="30">
          <cell r="A30" t="str">
            <v xml:space="preserve">  Deferred         </v>
          </cell>
          <cell r="B30">
            <v>10535280</v>
          </cell>
          <cell r="C30">
            <v>-43359.9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total</v>
          </cell>
          <cell r="B31">
            <v>14193439</v>
          </cell>
          <cell r="C31">
            <v>985405.1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Net Income Before Change 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Accounting Principle</v>
          </cell>
          <cell r="B34">
            <v>35721037.98600173</v>
          </cell>
          <cell r="C34">
            <v>1830037.9699999806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Income From Subs</v>
          </cell>
          <cell r="B37">
            <v>1830037.9699999806</v>
          </cell>
          <cell r="C37">
            <v>0</v>
          </cell>
          <cell r="D37">
            <v>0</v>
          </cell>
          <cell r="E37">
            <v>-1830037.9699999806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NET INCOME </v>
          </cell>
          <cell r="B39">
            <v>37551075.956001714</v>
          </cell>
          <cell r="C39">
            <v>1830037.9699999806</v>
          </cell>
          <cell r="D39">
            <v>0</v>
          </cell>
          <cell r="E39">
            <v>-1830037.9699999806</v>
          </cell>
          <cell r="F39">
            <v>0</v>
          </cell>
          <cell r="G39">
            <v>0</v>
          </cell>
        </row>
        <row r="40">
          <cell r="D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46">
          <cell r="D46">
            <v>0</v>
          </cell>
          <cell r="F46">
            <v>0</v>
          </cell>
        </row>
        <row r="47">
          <cell r="D47">
            <v>0</v>
          </cell>
          <cell r="F47">
            <v>0</v>
          </cell>
        </row>
        <row r="48">
          <cell r="D48">
            <v>0</v>
          </cell>
          <cell r="F48">
            <v>0</v>
          </cell>
        </row>
        <row r="49">
          <cell r="D49">
            <v>0</v>
          </cell>
          <cell r="F49">
            <v>0</v>
          </cell>
        </row>
        <row r="50">
          <cell r="D50">
            <v>0</v>
          </cell>
          <cell r="F50">
            <v>0</v>
          </cell>
        </row>
        <row r="51">
          <cell r="B51" t="str">
            <v xml:space="preserve"> </v>
          </cell>
          <cell r="C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</row>
      </sheetData>
      <sheetData sheetId="11">
        <row r="1">
          <cell r="A1" t="str">
            <v>Navigators Group Inc.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Balance Sheet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5">
          <cell r="D5">
            <v>0</v>
          </cell>
          <cell r="E5">
            <v>0</v>
          </cell>
        </row>
        <row r="6">
          <cell r="D6">
            <v>0</v>
          </cell>
          <cell r="E6">
            <v>0</v>
          </cell>
        </row>
        <row r="7">
          <cell r="D7" t="str">
            <v>GAAP Adjustments</v>
          </cell>
          <cell r="E7">
            <v>0</v>
          </cell>
          <cell r="F7">
            <v>0</v>
          </cell>
          <cell r="G7" t="str">
            <v xml:space="preserve">GAAP Adjustments </v>
          </cell>
        </row>
        <row r="8">
          <cell r="B8" t="str">
            <v>Per Trial Bal</v>
          </cell>
          <cell r="C8">
            <v>0</v>
          </cell>
          <cell r="D8" t="str">
            <v>Dr</v>
          </cell>
          <cell r="E8">
            <v>0</v>
          </cell>
          <cell r="F8" t="str">
            <v>Cr</v>
          </cell>
          <cell r="G8" t="str">
            <v>Debit</v>
          </cell>
        </row>
        <row r="9">
          <cell r="A9" t="str">
            <v>ASSETS</v>
          </cell>
          <cell r="G9">
            <v>0</v>
          </cell>
        </row>
        <row r="10">
          <cell r="A10" t="str">
            <v xml:space="preserve">  Bonds</v>
          </cell>
          <cell r="B10">
            <v>26615036.700000003</v>
          </cell>
          <cell r="C10" t="str">
            <v xml:space="preserve"> </v>
          </cell>
          <cell r="D10">
            <v>113830</v>
          </cell>
          <cell r="E10" t="str">
            <v>(a)</v>
          </cell>
          <cell r="F10">
            <v>0</v>
          </cell>
          <cell r="G10" t="str">
            <v xml:space="preserve"> </v>
          </cell>
        </row>
        <row r="11">
          <cell r="A11" t="str">
            <v xml:space="preserve">  Preferred Stocks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 xml:space="preserve">  Common Stocks</v>
          </cell>
          <cell r="B12">
            <v>965208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Short term Investments</v>
          </cell>
          <cell r="B13">
            <v>4252788.79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 xml:space="preserve">  Investment In Subs</v>
          </cell>
          <cell r="B14">
            <v>846294857.86000001</v>
          </cell>
          <cell r="C14" t="str">
            <v xml:space="preserve"> </v>
          </cell>
          <cell r="D14">
            <v>28207708.581767529</v>
          </cell>
          <cell r="E14" t="str">
            <v>(b)</v>
          </cell>
          <cell r="F14">
            <v>0</v>
          </cell>
          <cell r="G14">
            <v>0</v>
          </cell>
        </row>
        <row r="15">
          <cell r="A15" t="str">
            <v xml:space="preserve">  Investment In Navigators Holding UK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 xml:space="preserve">  Investment in Navigators Agencies</v>
          </cell>
          <cell r="B16">
            <v>0</v>
          </cell>
          <cell r="C16" t="str">
            <v xml:space="preserve"> 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Cash</v>
          </cell>
          <cell r="B17">
            <v>5361811.17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Intercompany Accounts</v>
          </cell>
          <cell r="B18">
            <v>8173438.8900000006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Deferred Income Tax Rec</v>
          </cell>
          <cell r="B19">
            <v>-1003133.76</v>
          </cell>
          <cell r="C19">
            <v>0</v>
          </cell>
          <cell r="D19">
            <v>-7631.4</v>
          </cell>
          <cell r="E19">
            <v>0</v>
          </cell>
          <cell r="F19">
            <v>-39840.5</v>
          </cell>
          <cell r="G19">
            <v>0</v>
          </cell>
        </row>
        <row r="20">
          <cell r="A20" t="str">
            <v xml:space="preserve">  Miscellaneous Receivables *see note below</v>
          </cell>
          <cell r="B20">
            <v>348926.85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Other Assets</v>
          </cell>
          <cell r="B21">
            <v>784157.70000000007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Accrued Investment Income</v>
          </cell>
          <cell r="B22">
            <v>198559.44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 xml:space="preserve"> </v>
          </cell>
        </row>
        <row r="23">
          <cell r="A23" t="str">
            <v xml:space="preserve">  Goodwill</v>
          </cell>
          <cell r="B23">
            <v>2534046.62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Income Tax Rec</v>
          </cell>
          <cell r="B24">
            <v>9384955.4299999997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    Total Assets</v>
          </cell>
          <cell r="B25">
            <v>903910653.69000006</v>
          </cell>
          <cell r="C25">
            <v>0</v>
          </cell>
          <cell r="D25">
            <v>28313907.181767531</v>
          </cell>
          <cell r="E25">
            <v>0</v>
          </cell>
          <cell r="F25">
            <v>-39840.5</v>
          </cell>
          <cell r="G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LIABILITIES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 Accounts Payable</v>
          </cell>
          <cell r="B28">
            <v>331948</v>
          </cell>
          <cell r="C28" t="str">
            <v xml:space="preserve"> </v>
          </cell>
          <cell r="D28">
            <v>0</v>
          </cell>
          <cell r="E28">
            <v>0</v>
          </cell>
          <cell r="F28">
            <v>0</v>
          </cell>
          <cell r="G28" t="str">
            <v xml:space="preserve"> </v>
          </cell>
        </row>
        <row r="29">
          <cell r="A29" t="str">
            <v xml:space="preserve">  Senior Notes Payable</v>
          </cell>
          <cell r="B29">
            <v>114072609.89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 xml:space="preserve">  Senior Notes Interest Payable</v>
          </cell>
          <cell r="B30">
            <v>1341666.22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Federal &amp; Foreign Income Tax Payable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Deferred Income Tax Payable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 Payable for Securities</v>
          </cell>
          <cell r="B33">
            <v>1696965.77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  Total Liabilities</v>
          </cell>
          <cell r="B34">
            <v>117443189.88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STOCKHOLDERS EQUJTY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Common Stock</v>
          </cell>
          <cell r="B37">
            <v>1723724.1</v>
          </cell>
          <cell r="C37">
            <v>0</v>
          </cell>
          <cell r="F37">
            <v>0</v>
          </cell>
          <cell r="G37">
            <v>0</v>
          </cell>
        </row>
        <row r="38">
          <cell r="A38" t="str">
            <v xml:space="preserve">  Treasury Stock</v>
          </cell>
          <cell r="B38">
            <v>-59788383.359999999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Paid In Capital-Common</v>
          </cell>
          <cell r="B39">
            <v>308549141.05000001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 xml:space="preserve">  Net Unrealized Gains 12/31/09</v>
          </cell>
          <cell r="B40">
            <v>53918376.079999998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Net Unrealized Gains Change for Period - 2010</v>
          </cell>
          <cell r="B41">
            <v>-21804</v>
          </cell>
          <cell r="C41">
            <v>0</v>
          </cell>
          <cell r="D41">
            <v>21597756.070409</v>
          </cell>
          <cell r="E41" t="str">
            <v>(b)</v>
          </cell>
          <cell r="F41">
            <v>0</v>
          </cell>
          <cell r="G41">
            <v>0</v>
          </cell>
        </row>
        <row r="42">
          <cell r="A42" t="str">
            <v xml:space="preserve">  Deferred Tax Unrealized 12/31/09</v>
          </cell>
          <cell r="B42">
            <v>-18960648.899999999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 Deferred Tax Unrealized Change for Period - 2010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-7355766.1246431498</v>
          </cell>
          <cell r="G43">
            <v>0</v>
          </cell>
        </row>
        <row r="44">
          <cell r="A44" t="str">
            <v xml:space="preserve">  Foreign Exchange 12/31/09</v>
          </cell>
          <cell r="B44">
            <v>13366008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Foreign Exchange Change for Period - 2010</v>
          </cell>
          <cell r="B45">
            <v>0</v>
          </cell>
          <cell r="C45">
            <v>0</v>
          </cell>
          <cell r="D45">
            <v>603137</v>
          </cell>
          <cell r="E45" t="str">
            <v>(b)</v>
          </cell>
          <cell r="F45">
            <v>0</v>
          </cell>
          <cell r="G45">
            <v>0</v>
          </cell>
        </row>
        <row r="46">
          <cell r="A46" t="str">
            <v xml:space="preserve">  Deferred Tax Foreign Exchange 12/31/09</v>
          </cell>
          <cell r="B46">
            <v>-4669562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 Deferred Tax Foreign Exch. Chg for Period - 2010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-168878</v>
          </cell>
          <cell r="G47">
            <v>0</v>
          </cell>
        </row>
        <row r="48">
          <cell r="A48" t="str">
            <v xml:space="preserve">  Retained Earnings</v>
          </cell>
          <cell r="B48">
            <v>469933692.42000002</v>
          </cell>
          <cell r="C48" t="str">
            <v xml:space="preserve">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 Net Income</v>
          </cell>
          <cell r="B49">
            <v>22416920.420000345</v>
          </cell>
          <cell r="C49">
            <v>0</v>
          </cell>
          <cell r="D49">
            <v>-25000000</v>
          </cell>
          <cell r="E49">
            <v>0</v>
          </cell>
          <cell r="F49">
            <v>38597817.736001678</v>
          </cell>
          <cell r="G49">
            <v>0</v>
          </cell>
        </row>
        <row r="50">
          <cell r="A50" t="str">
            <v xml:space="preserve">  Dividends Paid to Group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   Total Stockholders Equity</v>
          </cell>
          <cell r="B51">
            <v>786467463.81000042</v>
          </cell>
          <cell r="C51">
            <v>0</v>
          </cell>
          <cell r="D51">
            <v>-2799106.9295910001</v>
          </cell>
          <cell r="E51">
            <v>0</v>
          </cell>
          <cell r="F51">
            <v>31073173.611358527</v>
          </cell>
          <cell r="G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TOTAL LIABILITIES AND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  STOCKHOLDERS EQUITY</v>
          </cell>
          <cell r="B54">
            <v>903910653.69000041</v>
          </cell>
          <cell r="C54">
            <v>0</v>
          </cell>
          <cell r="D54">
            <v>-2799106.9295910001</v>
          </cell>
          <cell r="E54">
            <v>0</v>
          </cell>
          <cell r="F54">
            <v>31073173.611358527</v>
          </cell>
          <cell r="G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*Includes investment income accrued of </v>
          </cell>
          <cell r="B57">
            <v>198559.44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and dividend receivable fr Nav Ins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2">
        <row r="1">
          <cell r="A1" t="str">
            <v>Navigators Group, Inc.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>
            <v>0</v>
          </cell>
          <cell r="C5">
            <v>0</v>
          </cell>
          <cell r="D5">
            <v>0</v>
          </cell>
        </row>
        <row r="6">
          <cell r="A6" t="str">
            <v xml:space="preserve"> </v>
          </cell>
          <cell r="B6">
            <v>0</v>
          </cell>
        </row>
        <row r="7">
          <cell r="B7" t="str">
            <v>Per</v>
          </cell>
          <cell r="D7" t="str">
            <v xml:space="preserve">      Eliminate I/C Dividends</v>
          </cell>
          <cell r="F7" t="str">
            <v>GAAP</v>
          </cell>
        </row>
        <row r="8">
          <cell r="B8" t="str">
            <v>Trial Bal</v>
          </cell>
          <cell r="C8">
            <v>0</v>
          </cell>
          <cell r="D8" t="str">
            <v>Dr</v>
          </cell>
          <cell r="E8" t="str">
            <v>Cr</v>
          </cell>
          <cell r="F8" t="str">
            <v>Nav Group</v>
          </cell>
        </row>
        <row r="9">
          <cell r="A9" t="str">
            <v>REVENUES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 xml:space="preserve">  Investment Income</v>
          </cell>
          <cell r="B11">
            <v>343447.1099999994</v>
          </cell>
          <cell r="C11">
            <v>0</v>
          </cell>
          <cell r="D11">
            <v>0</v>
          </cell>
          <cell r="E11">
            <v>0</v>
          </cell>
          <cell r="F11">
            <v>343447.1099999994</v>
          </cell>
          <cell r="G11">
            <v>0</v>
          </cell>
        </row>
        <row r="12">
          <cell r="A12" t="str">
            <v xml:space="preserve">  Dividends- Navigators Insurance</v>
          </cell>
          <cell r="B12">
            <v>25000000</v>
          </cell>
          <cell r="C12">
            <v>0</v>
          </cell>
          <cell r="D12">
            <v>25000000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 xml:space="preserve">  Dividends - Navigators Agencies</v>
          </cell>
          <cell r="B13">
            <v>0</v>
          </cell>
          <cell r="C13">
            <v>0</v>
          </cell>
          <cell r="D13">
            <v>0</v>
          </cell>
          <cell r="E13" t="str">
            <v xml:space="preserve"> </v>
          </cell>
          <cell r="F13">
            <v>0</v>
          </cell>
          <cell r="G13">
            <v>0</v>
          </cell>
        </row>
        <row r="14">
          <cell r="A14" t="str">
            <v xml:space="preserve">   Investment Expense</v>
          </cell>
          <cell r="B14">
            <v>-19581.580000000075</v>
          </cell>
          <cell r="C14">
            <v>0</v>
          </cell>
          <cell r="D14">
            <v>0</v>
          </cell>
          <cell r="E14">
            <v>0</v>
          </cell>
          <cell r="F14">
            <v>-19581.580000000075</v>
          </cell>
          <cell r="G14">
            <v>0</v>
          </cell>
        </row>
        <row r="15">
          <cell r="A15" t="str">
            <v xml:space="preserve">  Realized Gains (Losses)</v>
          </cell>
          <cell r="B15">
            <v>230883.06999999998</v>
          </cell>
          <cell r="C15">
            <v>0</v>
          </cell>
          <cell r="D15">
            <v>0</v>
          </cell>
          <cell r="E15">
            <v>0</v>
          </cell>
          <cell r="F15">
            <v>230883.06999999998</v>
          </cell>
          <cell r="G15">
            <v>0</v>
          </cell>
        </row>
        <row r="16">
          <cell r="A16" t="str">
            <v xml:space="preserve">  F/E Gains (Losses)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 Income from Subsidiaries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Income From foreign Subsidiaries</v>
          </cell>
          <cell r="B18">
            <v>0</v>
          </cell>
          <cell r="C18" t="str">
            <v xml:space="preserve">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Other income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Total revenues</v>
          </cell>
          <cell r="B20">
            <v>25554748.600000001</v>
          </cell>
          <cell r="C20">
            <v>0</v>
          </cell>
          <cell r="D20">
            <v>25000000</v>
          </cell>
          <cell r="E20">
            <v>0</v>
          </cell>
          <cell r="F20">
            <v>554748.59999999928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EXPENSES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Service fees - NMC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 Interest Expense</v>
          </cell>
          <cell r="B24">
            <v>4088020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4088020</v>
          </cell>
          <cell r="G24">
            <v>0</v>
          </cell>
        </row>
        <row r="25">
          <cell r="A25" t="str">
            <v xml:space="preserve">  LOC expense</v>
          </cell>
          <cell r="B25">
            <v>0</v>
          </cell>
          <cell r="C25">
            <v>0</v>
          </cell>
          <cell r="D25" t="str">
            <v xml:space="preserve"> 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 xml:space="preserve">  Other Expenses</v>
          </cell>
          <cell r="B26">
            <v>481005.18</v>
          </cell>
          <cell r="C26">
            <v>0</v>
          </cell>
          <cell r="D26">
            <v>0</v>
          </cell>
          <cell r="E26">
            <v>0</v>
          </cell>
          <cell r="F26">
            <v>481005.18</v>
          </cell>
          <cell r="G26">
            <v>0</v>
          </cell>
        </row>
        <row r="27">
          <cell r="A27" t="str">
            <v xml:space="preserve">   Total expenses</v>
          </cell>
          <cell r="B27">
            <v>4569025.18</v>
          </cell>
          <cell r="C27">
            <v>0</v>
          </cell>
          <cell r="D27">
            <v>0</v>
          </cell>
          <cell r="E27">
            <v>0</v>
          </cell>
          <cell r="F27">
            <v>4569025.18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Operating Income Before Tax</v>
          </cell>
          <cell r="B29">
            <v>20985723.420000002</v>
          </cell>
          <cell r="C29">
            <v>0</v>
          </cell>
          <cell r="D29">
            <v>-25000000</v>
          </cell>
          <cell r="E29">
            <v>0</v>
          </cell>
          <cell r="F29">
            <v>-4014276.5800000005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Income Tax Expense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Current          </v>
          </cell>
          <cell r="B32">
            <v>-1460761</v>
          </cell>
          <cell r="C32" t="str">
            <v xml:space="preserve"> </v>
          </cell>
          <cell r="D32">
            <v>0</v>
          </cell>
          <cell r="E32">
            <v>0</v>
          </cell>
          <cell r="F32">
            <v>-1460761</v>
          </cell>
          <cell r="G32">
            <v>0</v>
          </cell>
        </row>
        <row r="33">
          <cell r="A33" t="str">
            <v xml:space="preserve">  Deferred         </v>
          </cell>
          <cell r="B33">
            <v>29564</v>
          </cell>
          <cell r="C33">
            <v>0</v>
          </cell>
          <cell r="D33">
            <v>0</v>
          </cell>
          <cell r="E33">
            <v>0</v>
          </cell>
          <cell r="F33">
            <v>29564</v>
          </cell>
          <cell r="G33">
            <v>0</v>
          </cell>
        </row>
        <row r="34">
          <cell r="A34" t="str">
            <v xml:space="preserve">   total</v>
          </cell>
          <cell r="B34">
            <v>-1431197</v>
          </cell>
          <cell r="C34">
            <v>0</v>
          </cell>
          <cell r="D34">
            <v>0</v>
          </cell>
          <cell r="E34">
            <v>0</v>
          </cell>
          <cell r="F34">
            <v>-1431197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Net Income Before Income from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  Subsidiaries</v>
          </cell>
          <cell r="B37">
            <v>22416920.420000002</v>
          </cell>
          <cell r="C37">
            <v>0</v>
          </cell>
          <cell r="D37">
            <v>-25000000</v>
          </cell>
          <cell r="E37">
            <v>0</v>
          </cell>
          <cell r="F37">
            <v>-2583079.5800000005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Income from Subsidiaries</v>
          </cell>
          <cell r="B40">
            <v>0</v>
          </cell>
          <cell r="C40">
            <v>0</v>
          </cell>
          <cell r="D40">
            <v>0</v>
          </cell>
          <cell r="E40">
            <v>38597817.736001678</v>
          </cell>
          <cell r="F40">
            <v>38597817.736001678</v>
          </cell>
          <cell r="G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NET INCOME </v>
          </cell>
          <cell r="B42">
            <v>22416920.420000002</v>
          </cell>
          <cell r="C42">
            <v>0</v>
          </cell>
          <cell r="D42">
            <v>-25000000</v>
          </cell>
          <cell r="E42">
            <v>38597817.736001678</v>
          </cell>
          <cell r="F42">
            <v>36014738.15600168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Income From Subsidiaries:</v>
          </cell>
          <cell r="B45">
            <v>0</v>
          </cell>
          <cell r="D45">
            <v>0</v>
          </cell>
        </row>
        <row r="46">
          <cell r="A46" t="str">
            <v>Navigators Insurance Co.</v>
          </cell>
          <cell r="D46">
            <v>37551075.956001692</v>
          </cell>
          <cell r="F46" t="str">
            <v>R/E - 12/31/06</v>
          </cell>
          <cell r="G46">
            <v>0</v>
          </cell>
        </row>
        <row r="47">
          <cell r="A47" t="str">
            <v>Navigators Holding UK</v>
          </cell>
          <cell r="D47">
            <v>1169748</v>
          </cell>
          <cell r="F47" t="str">
            <v>Net Income - 2007</v>
          </cell>
          <cell r="G47">
            <v>0</v>
          </cell>
        </row>
        <row r="48">
          <cell r="A48" t="str">
            <v>NMC</v>
          </cell>
          <cell r="D48">
            <v>-123006.22000001534</v>
          </cell>
          <cell r="F48" t="str">
            <v>R/E - End of Period</v>
          </cell>
          <cell r="G48">
            <v>0</v>
          </cell>
        </row>
        <row r="49">
          <cell r="D49">
            <v>38597817.736001678</v>
          </cell>
          <cell r="F49" t="str">
            <v xml:space="preserve">    Cross ck</v>
          </cell>
          <cell r="G49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</sheetData>
      <sheetData sheetId="13">
        <row r="1">
          <cell r="A1" t="str">
            <v>Navigators Agencies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Consolidated Balance Sheets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40388.436261458337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40388.436261458337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 t="str">
            <v>Adjusted</v>
          </cell>
        </row>
        <row r="8">
          <cell r="A8">
            <v>0</v>
          </cell>
          <cell r="B8">
            <v>0</v>
          </cell>
          <cell r="C8" t="str">
            <v xml:space="preserve">Navigators </v>
          </cell>
          <cell r="D8">
            <v>0</v>
          </cell>
          <cell r="E8" t="str">
            <v>Tax Entries</v>
          </cell>
          <cell r="F8">
            <v>0</v>
          </cell>
          <cell r="G8" t="str">
            <v xml:space="preserve">Navigators </v>
          </cell>
        </row>
        <row r="9">
          <cell r="A9">
            <v>0</v>
          </cell>
          <cell r="B9">
            <v>0</v>
          </cell>
          <cell r="C9" t="str">
            <v>Agencies</v>
          </cell>
          <cell r="D9">
            <v>0</v>
          </cell>
          <cell r="E9" t="str">
            <v>Debit</v>
          </cell>
          <cell r="F9" t="str">
            <v>Credit</v>
          </cell>
          <cell r="G9" t="str">
            <v>Agencies</v>
          </cell>
        </row>
        <row r="10">
          <cell r="A10" t="str">
            <v>Assets</v>
          </cell>
          <cell r="B10" t="str">
            <v xml:space="preserve">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Cash</v>
          </cell>
          <cell r="B11">
            <v>0</v>
          </cell>
          <cell r="C11">
            <v>1285204.03</v>
          </cell>
          <cell r="D11">
            <v>0</v>
          </cell>
          <cell r="E11">
            <v>0</v>
          </cell>
          <cell r="F11">
            <v>0</v>
          </cell>
          <cell r="G11">
            <v>1285204.03</v>
          </cell>
        </row>
        <row r="12">
          <cell r="A12" t="str">
            <v>Short Term Investments</v>
          </cell>
          <cell r="B12">
            <v>0</v>
          </cell>
          <cell r="C12">
            <v>3504203.07</v>
          </cell>
          <cell r="D12">
            <v>0</v>
          </cell>
          <cell r="E12">
            <v>0</v>
          </cell>
          <cell r="F12">
            <v>0</v>
          </cell>
          <cell r="G12">
            <v>3504203.07</v>
          </cell>
        </row>
        <row r="13">
          <cell r="A13" t="str">
            <v>Profit Commission - Affiliate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Profit Commission - Non-Affiliate</v>
          </cell>
          <cell r="B14">
            <v>0</v>
          </cell>
          <cell r="C14">
            <v>-6.0000000000400178E-2</v>
          </cell>
          <cell r="D14">
            <v>0</v>
          </cell>
          <cell r="E14">
            <v>0</v>
          </cell>
          <cell r="F14">
            <v>0</v>
          </cell>
          <cell r="G14">
            <v>-6.0000000000400178E-2</v>
          </cell>
        </row>
        <row r="15">
          <cell r="A15" t="str">
            <v xml:space="preserve">Management Fee receivable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230883.06999999998</v>
          </cell>
          <cell r="G15">
            <v>0</v>
          </cell>
        </row>
        <row r="16">
          <cell r="A16" t="str">
            <v>Management Fee receivable -Affiliated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 xml:space="preserve"> Accrued investment income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Federal income tax recoverable</v>
          </cell>
          <cell r="B18">
            <v>0</v>
          </cell>
          <cell r="C18">
            <v>322678.78000000003</v>
          </cell>
          <cell r="D18">
            <v>0</v>
          </cell>
          <cell r="E18">
            <v>1675785</v>
          </cell>
          <cell r="F18">
            <v>0</v>
          </cell>
          <cell r="G18">
            <v>1998463.78</v>
          </cell>
        </row>
        <row r="19">
          <cell r="A19" t="str">
            <v xml:space="preserve"> State and local income tax recoverable</v>
          </cell>
          <cell r="B19">
            <v>0</v>
          </cell>
          <cell r="C19">
            <v>6100</v>
          </cell>
          <cell r="D19">
            <v>0</v>
          </cell>
          <cell r="E19">
            <v>0</v>
          </cell>
          <cell r="F19">
            <v>0</v>
          </cell>
          <cell r="G19">
            <v>6100</v>
          </cell>
        </row>
        <row r="20">
          <cell r="A20" t="str">
            <v xml:space="preserve"> Deferred federal &amp; foreign  income tax benefit</v>
          </cell>
          <cell r="B20">
            <v>0</v>
          </cell>
          <cell r="C20">
            <v>5661954</v>
          </cell>
          <cell r="D20">
            <v>0</v>
          </cell>
          <cell r="E20">
            <v>-1781700.15</v>
          </cell>
          <cell r="F20">
            <v>0</v>
          </cell>
          <cell r="G20">
            <v>3880253.85</v>
          </cell>
        </row>
        <row r="21">
          <cell r="A21" t="str">
            <v xml:space="preserve"> Deferred state and local income taxes benefit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Property and equipment, net</v>
          </cell>
          <cell r="B22">
            <v>0</v>
          </cell>
          <cell r="C22">
            <v>92438.420000000158</v>
          </cell>
          <cell r="D22">
            <v>0</v>
          </cell>
          <cell r="E22">
            <v>0</v>
          </cell>
          <cell r="F22">
            <v>0</v>
          </cell>
          <cell r="G22">
            <v>92438.420000000158</v>
          </cell>
        </row>
        <row r="23">
          <cell r="A23" t="str">
            <v xml:space="preserve"> Goodwill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 xml:space="preserve"> Other assets</v>
          </cell>
          <cell r="B24">
            <v>0</v>
          </cell>
          <cell r="C24">
            <v>-2511262.21</v>
          </cell>
          <cell r="D24">
            <v>0</v>
          </cell>
          <cell r="E24">
            <v>0</v>
          </cell>
          <cell r="F24">
            <v>0</v>
          </cell>
          <cell r="G24">
            <v>-2511262.21</v>
          </cell>
        </row>
        <row r="25">
          <cell r="A25" t="str">
            <v xml:space="preserve">    Total assets</v>
          </cell>
          <cell r="B25">
            <v>0</v>
          </cell>
          <cell r="C25">
            <v>8361316.0300000003</v>
          </cell>
          <cell r="D25">
            <v>0</v>
          </cell>
          <cell r="E25">
            <v>-105915.14999999991</v>
          </cell>
          <cell r="F25">
            <v>0</v>
          </cell>
          <cell r="G25">
            <v>8255400.8799999999</v>
          </cell>
        </row>
        <row r="26">
          <cell r="A26">
            <v>0</v>
          </cell>
          <cell r="B26">
            <v>0</v>
          </cell>
          <cell r="C26" t="str">
            <v xml:space="preserve"> 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Liabilities and Stockholders' Equity</v>
          </cell>
          <cell r="B27">
            <v>0</v>
          </cell>
          <cell r="C27" t="str">
            <v xml:space="preserve">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Liabilities: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 xml:space="preserve">  Deferred State &amp; Local income taxes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-4014276.5800000005</v>
          </cell>
          <cell r="G29">
            <v>0</v>
          </cell>
        </row>
        <row r="30">
          <cell r="A30" t="str">
            <v xml:space="preserve">  Deferred Federal &amp; foreign income taxes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Payable for securities purchased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Management Fee payable - affiliates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Management Fee payable - non affiliates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 xml:space="preserve">  Accounts payable and other liabilities</v>
          </cell>
          <cell r="B34">
            <v>0</v>
          </cell>
          <cell r="C34">
            <v>18115809.219999999</v>
          </cell>
          <cell r="D34">
            <v>0</v>
          </cell>
          <cell r="E34">
            <v>0</v>
          </cell>
          <cell r="F34">
            <v>0</v>
          </cell>
          <cell r="G34">
            <v>18115809.219999999</v>
          </cell>
        </row>
        <row r="35">
          <cell r="A35" t="str">
            <v xml:space="preserve">  Intercompany Payable</v>
          </cell>
          <cell r="B35">
            <v>0</v>
          </cell>
          <cell r="C35">
            <v>-24118749.609999996</v>
          </cell>
          <cell r="D35">
            <v>0</v>
          </cell>
          <cell r="E35">
            <v>0</v>
          </cell>
          <cell r="F35">
            <v>0</v>
          </cell>
          <cell r="G35">
            <v>-24118749.609999996</v>
          </cell>
        </row>
        <row r="36">
          <cell r="A36" t="str">
            <v xml:space="preserve">  Federal &amp; foreign income taxes payable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 State and local Income taxes payable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 xml:space="preserve">  Bank loan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Due to money purchase pension plan</v>
          </cell>
          <cell r="B39">
            <v>0</v>
          </cell>
          <cell r="C39">
            <v>2077028.97</v>
          </cell>
          <cell r="D39">
            <v>0</v>
          </cell>
          <cell r="E39">
            <v>0</v>
          </cell>
          <cell r="F39">
            <v>0</v>
          </cell>
          <cell r="G39">
            <v>2077028.97</v>
          </cell>
        </row>
        <row r="40">
          <cell r="A40" t="str">
            <v xml:space="preserve">    Total Liabilities</v>
          </cell>
          <cell r="B40">
            <v>0</v>
          </cell>
          <cell r="C40">
            <v>-3925911.4199999971</v>
          </cell>
          <cell r="D40">
            <v>0</v>
          </cell>
          <cell r="E40">
            <v>0</v>
          </cell>
          <cell r="F40">
            <v>0</v>
          </cell>
          <cell r="G40">
            <v>-3925911.4199999971</v>
          </cell>
        </row>
        <row r="41">
          <cell r="A41" t="str">
            <v xml:space="preserve"> </v>
          </cell>
          <cell r="B41">
            <v>0</v>
          </cell>
          <cell r="C41" t="str">
            <v xml:space="preserve">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Stockholders' Equity: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 xml:space="preserve"> Preferred stock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Common stock</v>
          </cell>
          <cell r="B44">
            <v>0</v>
          </cell>
          <cell r="C44">
            <v>10.3</v>
          </cell>
          <cell r="D44">
            <v>0</v>
          </cell>
          <cell r="E44">
            <v>0</v>
          </cell>
          <cell r="F44">
            <v>0</v>
          </cell>
          <cell r="G44">
            <v>10.3</v>
          </cell>
        </row>
        <row r="45">
          <cell r="A45" t="str">
            <v xml:space="preserve"> Additional paid-in capital</v>
          </cell>
          <cell r="B45">
            <v>0</v>
          </cell>
          <cell r="C45">
            <v>30308062.390000001</v>
          </cell>
          <cell r="D45">
            <v>0</v>
          </cell>
          <cell r="E45">
            <v>0</v>
          </cell>
          <cell r="F45">
            <v>0</v>
          </cell>
          <cell r="G45">
            <v>30308062.390000001</v>
          </cell>
        </row>
        <row r="46">
          <cell r="A46" t="str">
            <v xml:space="preserve"> Net unrealized gains on securities available for 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 xml:space="preserve"> Foreign currency translation adjustment 12/31/09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 xml:space="preserve"> Foreign currency translation adj period 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 xml:space="preserve"> Deferred Taxes 12/31/09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Deferred Taxes Changes for Period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 Retained earnings </v>
          </cell>
          <cell r="B51">
            <v>0</v>
          </cell>
          <cell r="C51">
            <v>-18003754.219999999</v>
          </cell>
          <cell r="D51">
            <v>0</v>
          </cell>
          <cell r="E51">
            <v>0</v>
          </cell>
          <cell r="F51">
            <v>0</v>
          </cell>
          <cell r="G51">
            <v>-18003754.219999999</v>
          </cell>
        </row>
        <row r="52">
          <cell r="A52" t="str">
            <v xml:space="preserve"> Net income</v>
          </cell>
          <cell r="B52">
            <v>0</v>
          </cell>
          <cell r="C52">
            <v>-17091.070000015497</v>
          </cell>
          <cell r="D52">
            <v>0</v>
          </cell>
          <cell r="E52">
            <v>105915.14999999991</v>
          </cell>
          <cell r="F52">
            <v>0</v>
          </cell>
          <cell r="G52">
            <v>-123006.2200000154</v>
          </cell>
        </row>
        <row r="53">
          <cell r="A53" t="str">
            <v xml:space="preserve"> Dividends Paid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 xml:space="preserve"> Treasury Stock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 xml:space="preserve">   Total stockholders' equity</v>
          </cell>
          <cell r="B55">
            <v>0</v>
          </cell>
          <cell r="C55">
            <v>12287227.399999987</v>
          </cell>
          <cell r="D55">
            <v>0</v>
          </cell>
          <cell r="E55">
            <v>105915.14999999991</v>
          </cell>
          <cell r="F55">
            <v>0</v>
          </cell>
          <cell r="G55">
            <v>12181312.249999987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Total Liabilities and Stockholders' Equity</v>
          </cell>
          <cell r="B57">
            <v>0</v>
          </cell>
          <cell r="C57">
            <v>8361315.9799999902</v>
          </cell>
          <cell r="D57">
            <v>0</v>
          </cell>
          <cell r="E57">
            <v>105915.14999999991</v>
          </cell>
          <cell r="F57">
            <v>0</v>
          </cell>
          <cell r="G57">
            <v>8255400.8299999898</v>
          </cell>
        </row>
        <row r="58">
          <cell r="A58">
            <v>0</v>
          </cell>
          <cell r="B58">
            <v>0</v>
          </cell>
          <cell r="C58">
            <v>-5.0000010058283806E-2</v>
          </cell>
          <cell r="D58">
            <v>0</v>
          </cell>
          <cell r="E58">
            <v>0</v>
          </cell>
          <cell r="F58">
            <v>0</v>
          </cell>
          <cell r="G58">
            <v>-5.0000010058283806E-2</v>
          </cell>
        </row>
      </sheetData>
      <sheetData sheetId="14">
        <row r="1">
          <cell r="A1" t="str">
            <v>Navigators Agencies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Consolidated Income Statement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Adjusted</v>
          </cell>
        </row>
        <row r="8">
          <cell r="B8" t="str">
            <v>Navigators</v>
          </cell>
          <cell r="C8" t="str">
            <v>Tax Entries</v>
          </cell>
          <cell r="D8">
            <v>0</v>
          </cell>
          <cell r="E8" t="str">
            <v xml:space="preserve">Navigators </v>
          </cell>
        </row>
        <row r="9">
          <cell r="B9" t="str">
            <v>Agencies</v>
          </cell>
          <cell r="C9" t="str">
            <v>Debit</v>
          </cell>
          <cell r="D9" t="str">
            <v>Credit</v>
          </cell>
          <cell r="E9" t="str">
            <v>Agencies</v>
          </cell>
        </row>
        <row r="10">
          <cell r="A10" t="str">
            <v>Revenues:</v>
          </cell>
          <cell r="B10">
            <v>0</v>
          </cell>
        </row>
        <row r="11">
          <cell r="A11" t="str">
            <v xml:space="preserve">   Commission/Mgt Fee Inc. - affiliates</v>
          </cell>
          <cell r="B11">
            <v>41148382.649999999</v>
          </cell>
          <cell r="E11">
            <v>41148382.649999999</v>
          </cell>
        </row>
        <row r="12">
          <cell r="A12" t="str">
            <v xml:space="preserve">   Commission/Mgt Fee Inc.  - non aff</v>
          </cell>
          <cell r="B12">
            <v>-239815.51</v>
          </cell>
          <cell r="E12">
            <v>-239815.51</v>
          </cell>
        </row>
        <row r="13">
          <cell r="A13" t="str">
            <v xml:space="preserve">   Service income - affiliates</v>
          </cell>
          <cell r="B13">
            <v>0</v>
          </cell>
          <cell r="E13">
            <v>0</v>
          </cell>
        </row>
        <row r="14">
          <cell r="A14" t="str">
            <v xml:space="preserve">   Service income </v>
          </cell>
          <cell r="B14">
            <v>1102603.0599999998</v>
          </cell>
          <cell r="E14">
            <v>1102603.0599999998</v>
          </cell>
        </row>
        <row r="15">
          <cell r="A15" t="str">
            <v xml:space="preserve">   Net investment income</v>
          </cell>
          <cell r="B15">
            <v>0</v>
          </cell>
          <cell r="E15">
            <v>0</v>
          </cell>
        </row>
        <row r="16">
          <cell r="A16" t="str">
            <v xml:space="preserve">   Net realized capital gains (losses)</v>
          </cell>
          <cell r="B16">
            <v>0</v>
          </cell>
          <cell r="E16">
            <v>0</v>
          </cell>
        </row>
        <row r="17">
          <cell r="A17" t="str">
            <v xml:space="preserve">   Other  income</v>
          </cell>
          <cell r="B17">
            <v>0</v>
          </cell>
          <cell r="E17">
            <v>0</v>
          </cell>
        </row>
        <row r="18">
          <cell r="A18" t="str">
            <v xml:space="preserve">     Total revenues</v>
          </cell>
          <cell r="B18">
            <v>42011170.200000003</v>
          </cell>
          <cell r="C18">
            <v>0</v>
          </cell>
          <cell r="D18">
            <v>0</v>
          </cell>
          <cell r="E18">
            <v>42011170.200000003</v>
          </cell>
        </row>
        <row r="19">
          <cell r="B19">
            <v>0</v>
          </cell>
        </row>
        <row r="20">
          <cell r="B20">
            <v>0</v>
          </cell>
        </row>
        <row r="21">
          <cell r="A21" t="str">
            <v>Operating expenses:</v>
          </cell>
          <cell r="B21">
            <v>0</v>
          </cell>
        </row>
        <row r="22">
          <cell r="A22" t="str">
            <v xml:space="preserve">   Losses and LAE incurred</v>
          </cell>
          <cell r="E22">
            <v>0</v>
          </cell>
        </row>
        <row r="23">
          <cell r="A23" t="str">
            <v xml:space="preserve">   Commissions - affiliates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  Commissions </v>
          </cell>
          <cell r="B24">
            <v>0</v>
          </cell>
          <cell r="E24">
            <v>0</v>
          </cell>
        </row>
        <row r="25">
          <cell r="A25" t="str">
            <v xml:space="preserve">   Service fee expense - affiliates</v>
          </cell>
          <cell r="B25">
            <v>0</v>
          </cell>
          <cell r="E25">
            <v>0</v>
          </cell>
        </row>
        <row r="26">
          <cell r="A26" t="str">
            <v xml:space="preserve">   Interest expense</v>
          </cell>
          <cell r="B26">
            <v>0</v>
          </cell>
          <cell r="E26">
            <v>0</v>
          </cell>
        </row>
        <row r="27">
          <cell r="A27" t="str">
            <v xml:space="preserve">   Other operating expenses</v>
          </cell>
          <cell r="B27">
            <v>42011434.590000018</v>
          </cell>
          <cell r="E27">
            <v>42011434.590000018</v>
          </cell>
        </row>
        <row r="28">
          <cell r="A28" t="str">
            <v xml:space="preserve">     Total expenses</v>
          </cell>
          <cell r="B28">
            <v>42011434.590000018</v>
          </cell>
          <cell r="C28">
            <v>0</v>
          </cell>
          <cell r="D28">
            <v>0</v>
          </cell>
          <cell r="E28">
            <v>42011434.590000018</v>
          </cell>
        </row>
        <row r="29">
          <cell r="B29">
            <v>0</v>
          </cell>
        </row>
        <row r="30">
          <cell r="A30" t="str">
            <v>Income before income taxes</v>
          </cell>
          <cell r="B30">
            <v>-264.39000001549721</v>
          </cell>
          <cell r="C30">
            <v>0</v>
          </cell>
          <cell r="D30">
            <v>0</v>
          </cell>
          <cell r="E30">
            <v>-264.39000001549721</v>
          </cell>
        </row>
        <row r="31">
          <cell r="B31" t="str">
            <v xml:space="preserve"> </v>
          </cell>
        </row>
        <row r="32">
          <cell r="A32" t="str">
            <v>Income tax expense (benefit)</v>
          </cell>
          <cell r="B32">
            <v>0</v>
          </cell>
        </row>
        <row r="33">
          <cell r="A33" t="str">
            <v xml:space="preserve">   Current -Federal</v>
          </cell>
          <cell r="B33">
            <v>0</v>
          </cell>
          <cell r="C33">
            <v>-1675785</v>
          </cell>
          <cell r="D33">
            <v>0</v>
          </cell>
          <cell r="E33">
            <v>-1675785</v>
          </cell>
        </row>
        <row r="34">
          <cell r="A34" t="str">
            <v xml:space="preserve">                 - Foreign</v>
          </cell>
          <cell r="B34">
            <v>0</v>
          </cell>
          <cell r="E34">
            <v>0</v>
          </cell>
        </row>
        <row r="35">
          <cell r="A35" t="str">
            <v xml:space="preserve">                 -State &amp; local</v>
          </cell>
          <cell r="B35">
            <v>16826.68</v>
          </cell>
          <cell r="E35">
            <v>16826.68</v>
          </cell>
        </row>
        <row r="36">
          <cell r="A36" t="str">
            <v xml:space="preserve">   Deferred - Federal &amp; Foreign</v>
          </cell>
          <cell r="B36">
            <v>0</v>
          </cell>
          <cell r="C36">
            <v>1781700.15</v>
          </cell>
          <cell r="D36">
            <v>0</v>
          </cell>
          <cell r="E36">
            <v>1781700.15</v>
          </cell>
        </row>
        <row r="37">
          <cell r="A37" t="str">
            <v xml:space="preserve">                 - Foreign</v>
          </cell>
          <cell r="B37">
            <v>0</v>
          </cell>
          <cell r="E37">
            <v>0</v>
          </cell>
        </row>
        <row r="38">
          <cell r="A38" t="str">
            <v xml:space="preserve">                  -State &amp; local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Total income tax expense</v>
          </cell>
          <cell r="B39">
            <v>16826.68</v>
          </cell>
          <cell r="C39">
            <v>105915.14999999991</v>
          </cell>
          <cell r="D39">
            <v>0</v>
          </cell>
          <cell r="E39">
            <v>122741.82999999984</v>
          </cell>
        </row>
        <row r="41">
          <cell r="A41" t="str">
            <v>Net Income (loss)</v>
          </cell>
          <cell r="B41">
            <v>-17091.070000015497</v>
          </cell>
          <cell r="C41">
            <v>-105915.14999999991</v>
          </cell>
          <cell r="D41">
            <v>0</v>
          </cell>
          <cell r="E41">
            <v>-123006.22000001534</v>
          </cell>
        </row>
        <row r="45">
          <cell r="B45">
            <v>0</v>
          </cell>
          <cell r="C45">
            <v>0</v>
          </cell>
        </row>
      </sheetData>
      <sheetData sheetId="15">
        <row r="1">
          <cell r="A1" t="str">
            <v xml:space="preserve">    Navigators Group, Inc. &amp; Subsidiaries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Consolidating Balance Sheets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7">
          <cell r="B7" t="str">
            <v xml:space="preserve"> </v>
          </cell>
        </row>
        <row r="10">
          <cell r="B10" t="str">
            <v xml:space="preserve"> </v>
          </cell>
          <cell r="C10">
            <v>0</v>
          </cell>
        </row>
        <row r="11">
          <cell r="B11" t="str">
            <v>Parent</v>
          </cell>
          <cell r="C11" t="str">
            <v>Insurance</v>
          </cell>
          <cell r="D11" t="str">
            <v xml:space="preserve">Navigators </v>
          </cell>
          <cell r="E11" t="str">
            <v>Navigators</v>
          </cell>
          <cell r="G11" t="str">
            <v>B/S Reclass</v>
          </cell>
        </row>
        <row r="12">
          <cell r="B12" t="str">
            <v>Company</v>
          </cell>
          <cell r="C12" t="str">
            <v>Companies</v>
          </cell>
          <cell r="D12" t="str">
            <v>Agencies (US)</v>
          </cell>
          <cell r="E12" t="str">
            <v>Holdings U.K.</v>
          </cell>
          <cell r="F12">
            <v>0</v>
          </cell>
          <cell r="G12" t="str">
            <v>Entries</v>
          </cell>
        </row>
        <row r="13">
          <cell r="A13" t="str">
            <v>Assets</v>
          </cell>
          <cell r="F13">
            <v>0</v>
          </cell>
          <cell r="G13">
            <v>0</v>
          </cell>
        </row>
        <row r="14">
          <cell r="A14" t="str">
            <v xml:space="preserve"> Investments:</v>
          </cell>
          <cell r="C14">
            <v>0</v>
          </cell>
          <cell r="F14">
            <v>0</v>
          </cell>
          <cell r="G14">
            <v>0</v>
          </cell>
        </row>
        <row r="15">
          <cell r="A15" t="str">
            <v xml:space="preserve"> Fixed maturities, available for sale</v>
          </cell>
          <cell r="B15">
            <v>26728866.700000003</v>
          </cell>
          <cell r="C15">
            <v>1552817196.0304086</v>
          </cell>
          <cell r="D15">
            <v>0</v>
          </cell>
          <cell r="E15">
            <v>281082014</v>
          </cell>
          <cell r="F15">
            <v>0</v>
          </cell>
          <cell r="G15">
            <v>0</v>
          </cell>
        </row>
        <row r="16">
          <cell r="A16" t="str">
            <v xml:space="preserve"> Equity securities, at market</v>
          </cell>
          <cell r="B16">
            <v>965208</v>
          </cell>
          <cell r="C16">
            <v>71896676.320000008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Short-term investments, at cost</v>
          </cell>
          <cell r="B18">
            <v>4252788.79</v>
          </cell>
          <cell r="C18">
            <v>43396723.210000008</v>
          </cell>
          <cell r="D18">
            <v>3504203.07</v>
          </cell>
          <cell r="E18">
            <v>113672869</v>
          </cell>
          <cell r="F18">
            <v>0</v>
          </cell>
          <cell r="G18">
            <v>0</v>
          </cell>
        </row>
        <row r="19">
          <cell r="A19" t="str">
            <v xml:space="preserve">   Sub-total investments</v>
          </cell>
          <cell r="B19">
            <v>31946863.490000002</v>
          </cell>
          <cell r="C19">
            <v>1668110595.5604086</v>
          </cell>
          <cell r="D19">
            <v>3504203.07</v>
          </cell>
          <cell r="E19">
            <v>394754883</v>
          </cell>
          <cell r="F19">
            <v>0</v>
          </cell>
          <cell r="G19">
            <v>0</v>
          </cell>
        </row>
        <row r="20">
          <cell r="A20" t="str">
            <v xml:space="preserve">  Investment in wholly-owned subsidiaries</v>
          </cell>
          <cell r="B20">
            <v>874502566.44176757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 xml:space="preserve">  Cash</v>
          </cell>
          <cell r="B21">
            <v>5361811.17</v>
          </cell>
          <cell r="C21">
            <v>1916730.7599999991</v>
          </cell>
          <cell r="D21">
            <v>1285204.03</v>
          </cell>
          <cell r="E21">
            <v>3377105</v>
          </cell>
          <cell r="F21">
            <v>0</v>
          </cell>
          <cell r="G21">
            <v>0</v>
          </cell>
        </row>
        <row r="22">
          <cell r="A22" t="str">
            <v xml:space="preserve">  Other Investment, at cost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   Total investments</v>
          </cell>
          <cell r="B23">
            <v>911811241.10176754</v>
          </cell>
          <cell r="C23">
            <v>1670027326.3204086</v>
          </cell>
          <cell r="D23">
            <v>4789407.0999999996</v>
          </cell>
          <cell r="E23">
            <v>398131988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 xml:space="preserve"> Premiums in course of collection</v>
          </cell>
          <cell r="B25">
            <v>0</v>
          </cell>
          <cell r="C25">
            <v>105834289.04000001</v>
          </cell>
          <cell r="D25">
            <v>0</v>
          </cell>
          <cell r="E25">
            <v>115332174</v>
          </cell>
          <cell r="F25">
            <v>0</v>
          </cell>
          <cell r="G25">
            <v>0</v>
          </cell>
        </row>
        <row r="26">
          <cell r="A26" t="str">
            <v xml:space="preserve"> Commissions &amp; Management Fee receivable - non</v>
          </cell>
          <cell r="B26">
            <v>0</v>
          </cell>
          <cell r="C26">
            <v>0</v>
          </cell>
          <cell r="D26">
            <v>-6.0000000000400178E-2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Commissions &amp; Manag Fee receivable - affiliates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 xml:space="preserve"> Intercompany Receivable </v>
          </cell>
          <cell r="B28">
            <v>8173438.8900000006</v>
          </cell>
          <cell r="C28">
            <v>-32481089.669999994</v>
          </cell>
          <cell r="D28">
            <v>0</v>
          </cell>
          <cell r="E28">
            <v>1641179</v>
          </cell>
          <cell r="F28">
            <v>0</v>
          </cell>
          <cell r="G28">
            <v>0</v>
          </cell>
        </row>
        <row r="29">
          <cell r="A29" t="str">
            <v xml:space="preserve"> Accrued investment income</v>
          </cell>
          <cell r="B29">
            <v>198559.44</v>
          </cell>
          <cell r="C29">
            <v>13736184.43</v>
          </cell>
          <cell r="D29">
            <v>0</v>
          </cell>
          <cell r="E29">
            <v>1402491</v>
          </cell>
          <cell r="F29">
            <v>0</v>
          </cell>
          <cell r="G29">
            <v>0</v>
          </cell>
        </row>
        <row r="30">
          <cell r="A30" t="str">
            <v xml:space="preserve"> Prepaid reinsurance premium</v>
          </cell>
          <cell r="B30">
            <v>0</v>
          </cell>
          <cell r="C30">
            <v>116295711.59999999</v>
          </cell>
          <cell r="D30">
            <v>0</v>
          </cell>
          <cell r="E30">
            <v>-264.39000001549721</v>
          </cell>
          <cell r="F30">
            <v>0</v>
          </cell>
          <cell r="G30">
            <v>0</v>
          </cell>
        </row>
        <row r="31">
          <cell r="A31" t="str">
            <v xml:space="preserve"> Reinsurance receivable on paid</v>
          </cell>
          <cell r="B31">
            <v>0</v>
          </cell>
          <cell r="C31">
            <v>34673637.780000001</v>
          </cell>
          <cell r="D31">
            <v>0</v>
          </cell>
          <cell r="E31">
            <v>17919285</v>
          </cell>
          <cell r="F31">
            <v>0</v>
          </cell>
          <cell r="G31">
            <v>0</v>
          </cell>
        </row>
        <row r="32">
          <cell r="A32" t="str">
            <v xml:space="preserve"> Reinsurance receivable on unpaid</v>
          </cell>
          <cell r="B32">
            <v>0</v>
          </cell>
          <cell r="C32">
            <v>584210192.27999997</v>
          </cell>
          <cell r="D32">
            <v>0</v>
          </cell>
          <cell r="E32">
            <v>216167428</v>
          </cell>
          <cell r="F32">
            <v>0</v>
          </cell>
          <cell r="G32">
            <v>0</v>
          </cell>
        </row>
        <row r="33">
          <cell r="A33" t="str">
            <v xml:space="preserve"> Federal income tax recoverable</v>
          </cell>
          <cell r="B33">
            <v>9384955.4299999997</v>
          </cell>
          <cell r="C33">
            <v>0</v>
          </cell>
          <cell r="D33">
            <v>1998463.78</v>
          </cell>
          <cell r="E33">
            <v>230456</v>
          </cell>
          <cell r="F33">
            <v>0</v>
          </cell>
          <cell r="G33">
            <v>909203.02000000048</v>
          </cell>
        </row>
        <row r="34">
          <cell r="A34" t="str">
            <v xml:space="preserve"> State and local income tax recoverable</v>
          </cell>
          <cell r="B34">
            <v>0</v>
          </cell>
          <cell r="C34">
            <v>0</v>
          </cell>
          <cell r="D34">
            <v>6100</v>
          </cell>
          <cell r="E34">
            <v>0</v>
          </cell>
          <cell r="F34">
            <v>0</v>
          </cell>
          <cell r="G34">
            <v>-6100</v>
          </cell>
        </row>
        <row r="35">
          <cell r="A35" t="str">
            <v xml:space="preserve"> Deferred federal &amp; foreign  income tax benefit</v>
          </cell>
          <cell r="B35">
            <v>-1050605.6600000001</v>
          </cell>
          <cell r="C35">
            <v>13648651.710356856</v>
          </cell>
          <cell r="D35">
            <v>3880253.85</v>
          </cell>
          <cell r="E35">
            <v>16826.68</v>
          </cell>
          <cell r="F35">
            <v>0</v>
          </cell>
          <cell r="G35">
            <v>-5263832</v>
          </cell>
        </row>
        <row r="36">
          <cell r="A36" t="str">
            <v xml:space="preserve"> Deferred state and local income taxes benefit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 Deposits with reinsurers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</v>
          </cell>
          <cell r="F37">
            <v>0</v>
          </cell>
          <cell r="G37">
            <v>0</v>
          </cell>
        </row>
        <row r="38">
          <cell r="A38" t="str">
            <v xml:space="preserve"> Deferred policy acquisition costs</v>
          </cell>
          <cell r="B38">
            <v>0</v>
          </cell>
          <cell r="C38">
            <v>36980829.599272005</v>
          </cell>
          <cell r="D38">
            <v>0</v>
          </cell>
          <cell r="E38">
            <v>24948501</v>
          </cell>
          <cell r="F38">
            <v>0</v>
          </cell>
          <cell r="G38">
            <v>0</v>
          </cell>
        </row>
        <row r="39">
          <cell r="A39" t="str">
            <v xml:space="preserve"> Property and equipment, net</v>
          </cell>
          <cell r="B39">
            <v>0</v>
          </cell>
          <cell r="C39">
            <v>12028824.719999999</v>
          </cell>
          <cell r="D39">
            <v>92438.420000000158</v>
          </cell>
          <cell r="E39">
            <v>1142855</v>
          </cell>
          <cell r="F39">
            <v>0</v>
          </cell>
          <cell r="G39">
            <v>0</v>
          </cell>
        </row>
        <row r="40">
          <cell r="A40" t="str">
            <v xml:space="preserve"> Goodwill and other intangibles</v>
          </cell>
          <cell r="B40">
            <v>2534046.62</v>
          </cell>
          <cell r="C40">
            <v>0</v>
          </cell>
          <cell r="D40">
            <v>0</v>
          </cell>
          <cell r="E40">
            <v>4182984</v>
          </cell>
          <cell r="F40">
            <v>0</v>
          </cell>
          <cell r="G40">
            <v>0</v>
          </cell>
        </row>
        <row r="41">
          <cell r="A41" t="str">
            <v xml:space="preserve"> Other assets</v>
          </cell>
          <cell r="B41">
            <v>1133084.55</v>
          </cell>
          <cell r="C41">
            <v>1824001.63</v>
          </cell>
          <cell r="D41">
            <v>-2511262.21</v>
          </cell>
          <cell r="E41">
            <v>7652806</v>
          </cell>
          <cell r="F41">
            <v>0</v>
          </cell>
          <cell r="G41">
            <v>5534887.1099999994</v>
          </cell>
        </row>
        <row r="42">
          <cell r="A42" t="str">
            <v xml:space="preserve">    Total assets</v>
          </cell>
          <cell r="B42">
            <v>932184720.37176752</v>
          </cell>
          <cell r="C42">
            <v>2556778559.4400368</v>
          </cell>
          <cell r="D42">
            <v>8255400.8799999999</v>
          </cell>
          <cell r="E42">
            <v>833812454</v>
          </cell>
          <cell r="F42">
            <v>0</v>
          </cell>
          <cell r="G42">
            <v>1174158.1299999999</v>
          </cell>
        </row>
        <row r="43">
          <cell r="B43" t="str">
            <v xml:space="preserve"> </v>
          </cell>
          <cell r="C43">
            <v>0</v>
          </cell>
          <cell r="D43" t="str">
            <v xml:space="preserve"> 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Liabilities and Stockholders' Equity</v>
          </cell>
          <cell r="B44">
            <v>0</v>
          </cell>
          <cell r="C44">
            <v>0</v>
          </cell>
          <cell r="D44" t="str">
            <v xml:space="preserve"> </v>
          </cell>
          <cell r="E44">
            <v>0</v>
          </cell>
          <cell r="F44">
            <v>0</v>
          </cell>
        </row>
        <row r="45">
          <cell r="A45" t="str">
            <v>Liabilities:</v>
          </cell>
          <cell r="B45">
            <v>0</v>
          </cell>
          <cell r="C45">
            <v>0</v>
          </cell>
          <cell r="D45" t="str">
            <v xml:space="preserve"> 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 xml:space="preserve">  Reserves for Losses and LAE</v>
          </cell>
          <cell r="B46">
            <v>0</v>
          </cell>
          <cell r="C46">
            <v>1383979926.4299998</v>
          </cell>
          <cell r="D46">
            <v>0</v>
          </cell>
          <cell r="E46">
            <v>535372125</v>
          </cell>
          <cell r="F46">
            <v>0</v>
          </cell>
          <cell r="G46">
            <v>0</v>
          </cell>
        </row>
        <row r="47">
          <cell r="A47" t="str">
            <v xml:space="preserve">  Unearned premiums</v>
          </cell>
          <cell r="B47">
            <v>0</v>
          </cell>
          <cell r="C47">
            <v>342017168.5</v>
          </cell>
          <cell r="D47">
            <v>0</v>
          </cell>
          <cell r="E47">
            <v>159154579</v>
          </cell>
          <cell r="F47">
            <v>0</v>
          </cell>
          <cell r="G47">
            <v>0</v>
          </cell>
        </row>
        <row r="48">
          <cell r="A48" t="str">
            <v xml:space="preserve">  Reinsurance balance payable</v>
          </cell>
          <cell r="B48">
            <v>0</v>
          </cell>
          <cell r="C48">
            <v>56003975.530000001</v>
          </cell>
          <cell r="D48">
            <v>0</v>
          </cell>
          <cell r="E48">
            <v>37718972</v>
          </cell>
          <cell r="F48">
            <v>0</v>
          </cell>
          <cell r="G48">
            <v>0</v>
          </cell>
        </row>
        <row r="49">
          <cell r="A49" t="str">
            <v xml:space="preserve">  7% Senior Notes Due May 1, 2016</v>
          </cell>
          <cell r="B49">
            <v>114072609.89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 xml:space="preserve">  7% Senior Notes Interest Payable</v>
          </cell>
          <cell r="B50">
            <v>1341666.22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-1341666.22</v>
          </cell>
        </row>
        <row r="51">
          <cell r="A51" t="str">
            <v xml:space="preserve">  Deferred State &amp; Local income taxes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  Deferred Federal &amp; foreign income taxes </v>
          </cell>
          <cell r="B52">
            <v>0</v>
          </cell>
          <cell r="C52">
            <v>0</v>
          </cell>
          <cell r="D52">
            <v>0</v>
          </cell>
          <cell r="E52">
            <v>5263832</v>
          </cell>
          <cell r="F52">
            <v>0</v>
          </cell>
          <cell r="G52">
            <v>-5263832</v>
          </cell>
        </row>
        <row r="53">
          <cell r="A53" t="str">
            <v xml:space="preserve">  Funds due reinsurers</v>
          </cell>
          <cell r="B53">
            <v>0</v>
          </cell>
          <cell r="C53">
            <v>7145955.7999999998</v>
          </cell>
          <cell r="D53">
            <v>0</v>
          </cell>
          <cell r="E53">
            <v>0</v>
          </cell>
          <cell r="F53">
            <v>0</v>
          </cell>
          <cell r="G53">
            <v>-7145955.7999999998</v>
          </cell>
        </row>
        <row r="54">
          <cell r="A54" t="str">
            <v xml:space="preserve">  Intercompany Payable</v>
          </cell>
          <cell r="B54">
            <v>0</v>
          </cell>
          <cell r="C54">
            <v>0</v>
          </cell>
          <cell r="D54">
            <v>-24118749.609999996</v>
          </cell>
          <cell r="E54">
            <v>1569124</v>
          </cell>
          <cell r="F54">
            <v>0</v>
          </cell>
          <cell r="G54">
            <v>0</v>
          </cell>
        </row>
        <row r="55">
          <cell r="A55" t="str">
            <v xml:space="preserve">  Commission &amp; Mgmt Fee payable - Affiliates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 xml:space="preserve">  Commission &amp; Mgmt Fee payable - Non Affiliates</v>
          </cell>
          <cell r="B56">
            <v>0</v>
          </cell>
          <cell r="C56">
            <v>-1752298.15</v>
          </cell>
          <cell r="D56">
            <v>0</v>
          </cell>
          <cell r="E56">
            <v>0</v>
          </cell>
          <cell r="F56">
            <v>0</v>
          </cell>
          <cell r="G56">
            <v>1752298.15</v>
          </cell>
        </row>
        <row r="57">
          <cell r="A57" t="str">
            <v xml:space="preserve">  Accounts payable and other liabilties</v>
          </cell>
          <cell r="B57">
            <v>331948</v>
          </cell>
          <cell r="C57">
            <v>349017.65000000061</v>
          </cell>
          <cell r="D57">
            <v>18115809.219999999</v>
          </cell>
          <cell r="E57">
            <v>9583290</v>
          </cell>
          <cell r="F57">
            <v>0</v>
          </cell>
          <cell r="G57">
            <v>8812352.8399999999</v>
          </cell>
        </row>
        <row r="58">
          <cell r="A58" t="str">
            <v xml:space="preserve">  Notes payable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6">
        <row r="1">
          <cell r="B1">
            <v>0</v>
          </cell>
          <cell r="C1">
            <v>0</v>
          </cell>
          <cell r="D1" t="str">
            <v xml:space="preserve">  Navigators Group, Inc. &amp; Subsidiaries</v>
          </cell>
          <cell r="E1">
            <v>0</v>
          </cell>
          <cell r="F1">
            <v>0</v>
          </cell>
          <cell r="G1">
            <v>0</v>
          </cell>
        </row>
        <row r="2">
          <cell r="B2">
            <v>0</v>
          </cell>
          <cell r="C2">
            <v>0</v>
          </cell>
          <cell r="D2" t="str">
            <v>Consolidating Income Statements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 t="str">
            <v>June 30, 2010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5">
          <cell r="A5">
            <v>0</v>
          </cell>
          <cell r="C5">
            <v>0</v>
          </cell>
        </row>
        <row r="6">
          <cell r="F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 xml:space="preserve">Agencies 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348479320.71000004</v>
          </cell>
          <cell r="D11">
            <v>0</v>
          </cell>
          <cell r="E11">
            <v>0</v>
          </cell>
          <cell r="F11">
            <v>175234088</v>
          </cell>
          <cell r="G11">
            <v>175234088</v>
          </cell>
        </row>
        <row r="12">
          <cell r="A12" t="str">
            <v>Net Written Premium</v>
          </cell>
          <cell r="B12">
            <v>0</v>
          </cell>
          <cell r="C12">
            <v>232740772.53000003</v>
          </cell>
          <cell r="D12">
            <v>0</v>
          </cell>
          <cell r="F12">
            <v>121581458</v>
          </cell>
          <cell r="G12">
            <v>121581458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 t="str">
            <v xml:space="preserve"> </v>
          </cell>
          <cell r="C15">
            <v>221635753.49000004</v>
          </cell>
          <cell r="D15">
            <v>0</v>
          </cell>
          <cell r="F15">
            <v>103903745</v>
          </cell>
          <cell r="G15">
            <v>103903745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41148382.649999999</v>
          </cell>
          <cell r="E16">
            <v>4543110</v>
          </cell>
          <cell r="F16">
            <v>0</v>
          </cell>
          <cell r="G16">
            <v>4543110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-239815.51</v>
          </cell>
          <cell r="E17">
            <v>-87506</v>
          </cell>
          <cell r="F17">
            <v>1827034</v>
          </cell>
          <cell r="G17">
            <v>1739528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1102603.0599999998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323865.52999999933</v>
          </cell>
          <cell r="C20">
            <v>31303219.180000003</v>
          </cell>
          <cell r="D20">
            <v>0</v>
          </cell>
          <cell r="E20">
            <v>741</v>
          </cell>
          <cell r="F20">
            <v>4197166</v>
          </cell>
          <cell r="G20">
            <v>4197907</v>
          </cell>
        </row>
        <row r="21">
          <cell r="A21" t="str">
            <v xml:space="preserve">   Net realized capital gains </v>
          </cell>
          <cell r="B21">
            <v>230883.06999999998</v>
          </cell>
          <cell r="C21">
            <v>15933971.27</v>
          </cell>
          <cell r="D21">
            <v>0</v>
          </cell>
          <cell r="E21">
            <v>0</v>
          </cell>
          <cell r="F21">
            <v>731803</v>
          </cell>
          <cell r="G21">
            <v>731803</v>
          </cell>
        </row>
        <row r="22">
          <cell r="A22" t="str">
            <v xml:space="preserve">   Other  income</v>
          </cell>
          <cell r="B22">
            <v>0</v>
          </cell>
          <cell r="C22">
            <v>-1859079.3199984017</v>
          </cell>
          <cell r="D22">
            <v>0</v>
          </cell>
          <cell r="E22">
            <v>-7353</v>
          </cell>
          <cell r="F22">
            <v>-192318</v>
          </cell>
          <cell r="G22">
            <v>-199671</v>
          </cell>
        </row>
        <row r="23">
          <cell r="A23" t="str">
            <v xml:space="preserve">     Total revenues</v>
          </cell>
          <cell r="B23">
            <v>554748.59999999928</v>
          </cell>
          <cell r="C23">
            <v>267013864.62000164</v>
          </cell>
          <cell r="D23">
            <v>42011170.200000003</v>
          </cell>
          <cell r="E23">
            <v>4448992</v>
          </cell>
          <cell r="F23">
            <v>110467430</v>
          </cell>
          <cell r="G23">
            <v>114916422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133265261.91999994</v>
          </cell>
          <cell r="D27">
            <v>0</v>
          </cell>
          <cell r="F27">
            <v>70404759</v>
          </cell>
          <cell r="G27">
            <v>70404759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42141193.499999993</v>
          </cell>
          <cell r="D28">
            <v>0</v>
          </cell>
          <cell r="F28">
            <v>352344</v>
          </cell>
          <cell r="G28">
            <v>352344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28976952.514000006</v>
          </cell>
          <cell r="D29">
            <v>0</v>
          </cell>
          <cell r="F29">
            <v>22015940</v>
          </cell>
          <cell r="G29">
            <v>22015940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4088020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1206000</v>
          </cell>
          <cell r="G32">
            <v>1206000</v>
          </cell>
        </row>
        <row r="33">
          <cell r="A33" t="str">
            <v xml:space="preserve">   Other operating expenses</v>
          </cell>
          <cell r="B33">
            <v>481005.18</v>
          </cell>
          <cell r="C33">
            <v>9900536.6300000027</v>
          </cell>
          <cell r="D33">
            <v>42011434.590000018</v>
          </cell>
          <cell r="E33">
            <v>4535758</v>
          </cell>
          <cell r="F33">
            <v>14534372</v>
          </cell>
          <cell r="G33">
            <v>19070130</v>
          </cell>
        </row>
        <row r="34">
          <cell r="A34" t="str">
            <v xml:space="preserve">     Total expenses</v>
          </cell>
          <cell r="B34">
            <v>4569025.18</v>
          </cell>
          <cell r="C34">
            <v>214283944.56399992</v>
          </cell>
          <cell r="D34">
            <v>42011434.590000018</v>
          </cell>
          <cell r="E34">
            <v>4535758</v>
          </cell>
          <cell r="F34">
            <v>108513415</v>
          </cell>
          <cell r="G34">
            <v>113049173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-4014276.5800000005</v>
          </cell>
          <cell r="C36">
            <v>52729920.056001723</v>
          </cell>
          <cell r="D36">
            <v>-264.39000001549721</v>
          </cell>
          <cell r="E36">
            <v>-86766</v>
          </cell>
          <cell r="F36">
            <v>1954015</v>
          </cell>
          <cell r="G36">
            <v>1867249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-1460761</v>
          </cell>
          <cell r="C39">
            <v>4686924</v>
          </cell>
          <cell r="D39">
            <v>-1675785</v>
          </cell>
          <cell r="E39">
            <v>9128</v>
          </cell>
          <cell r="F39">
            <v>553127</v>
          </cell>
          <cell r="G39">
            <v>562255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16826.68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29564</v>
          </cell>
          <cell r="C42">
            <v>10491920.1</v>
          </cell>
          <cell r="D42">
            <v>1781700.15</v>
          </cell>
          <cell r="E42">
            <v>0</v>
          </cell>
          <cell r="F42">
            <v>135246</v>
          </cell>
          <cell r="G42">
            <v>135246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-1431197</v>
          </cell>
          <cell r="C45">
            <v>15178844.1</v>
          </cell>
          <cell r="D45">
            <v>122741.82999999984</v>
          </cell>
          <cell r="E45">
            <v>9128</v>
          </cell>
          <cell r="F45">
            <v>688373</v>
          </cell>
          <cell r="G45">
            <v>697501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-2583079.5800000005</v>
          </cell>
          <cell r="C47">
            <v>37551075.956001721</v>
          </cell>
          <cell r="D47">
            <v>-123006.22000001534</v>
          </cell>
          <cell r="E47">
            <v>-95894</v>
          </cell>
          <cell r="F47">
            <v>1265642</v>
          </cell>
          <cell r="G47">
            <v>1169748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38597817.736001678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Consolidated Net income </v>
          </cell>
          <cell r="B51">
            <v>36014738.15600168</v>
          </cell>
          <cell r="C51">
            <v>37551075.956001721</v>
          </cell>
          <cell r="D51">
            <v>-123006.22000001534</v>
          </cell>
          <cell r="E51">
            <v>-95894</v>
          </cell>
          <cell r="F51">
            <v>1265642</v>
          </cell>
          <cell r="G51">
            <v>1169748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E53" t="str">
            <v xml:space="preserve"> </v>
          </cell>
          <cell r="F53" t="str">
            <v xml:space="preserve"> 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D54">
            <v>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7">
        <row r="1">
          <cell r="A1" t="str">
            <v>Navigators Group Inc (Consolidated)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Comprehensive Income (Loss)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June 30, 2010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5">
          <cell r="A5" t="str">
            <v>Year Change</v>
          </cell>
          <cell r="C5" t="str">
            <v>Prior</v>
          </cell>
          <cell r="D5" t="str">
            <v>Current</v>
          </cell>
        </row>
        <row r="6">
          <cell r="C6">
            <v>40178</v>
          </cell>
          <cell r="D6">
            <v>0</v>
          </cell>
          <cell r="E6" t="str">
            <v>Change</v>
          </cell>
        </row>
        <row r="7">
          <cell r="A7" t="str">
            <v>Retained Earnings</v>
          </cell>
          <cell r="C7">
            <v>513587.864109079</v>
          </cell>
          <cell r="D7">
            <v>564257.04870176746</v>
          </cell>
          <cell r="E7">
            <v>50669.184592688456</v>
          </cell>
        </row>
        <row r="9">
          <cell r="A9" t="str">
            <v>Quarter Change</v>
          </cell>
          <cell r="C9" t="str">
            <v>Prior</v>
          </cell>
          <cell r="D9" t="str">
            <v>Current</v>
          </cell>
        </row>
        <row r="10">
          <cell r="C10">
            <v>40268</v>
          </cell>
          <cell r="D10">
            <v>0</v>
          </cell>
          <cell r="E10" t="str">
            <v>Change</v>
          </cell>
        </row>
        <row r="11">
          <cell r="A11" t="str">
            <v>Retained Earnings</v>
          </cell>
          <cell r="C11">
            <v>538093.90799987293</v>
          </cell>
          <cell r="D11">
            <v>564257.04870176746</v>
          </cell>
          <cell r="E11">
            <v>26163.140701894532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D13" t="str">
            <v>YTD</v>
          </cell>
          <cell r="E13" t="str">
            <v>Current</v>
          </cell>
          <cell r="F13" t="str">
            <v>YTD</v>
          </cell>
          <cell r="G13" t="str">
            <v>Curr. Quarter</v>
          </cell>
        </row>
        <row r="14">
          <cell r="D14">
            <v>0</v>
          </cell>
          <cell r="E14" t="str">
            <v>Quarter</v>
          </cell>
          <cell r="F14" t="str">
            <v>Tax</v>
          </cell>
          <cell r="G14" t="str">
            <v>Tax</v>
          </cell>
        </row>
        <row r="15">
          <cell r="A15" t="str">
            <v>Net Income</v>
          </cell>
          <cell r="D15">
            <v>36014.738561275488</v>
          </cell>
          <cell r="E15">
            <v>18969.595393456875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A17" t="str">
            <v>Other comprehensive income, net of tax: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Net unrealized gains (losses) on securities for sale;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Unrealized holding gain (loss) arising during period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       (net of income tax exp )</v>
          </cell>
          <cell r="D20">
            <v>25195.706966765851</v>
          </cell>
          <cell r="E20">
            <v>15280.740099065855</v>
          </cell>
          <cell r="F20">
            <v>-13013.465143643149</v>
          </cell>
          <cell r="G20">
            <v>-7956.0377811431472</v>
          </cell>
        </row>
        <row r="21">
          <cell r="A21" t="str">
            <v xml:space="preserve">     reclassification adjustment for gains included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 xml:space="preserve">        in net income, net of tax, impairment</v>
          </cell>
          <cell r="D22">
            <v>-160.30520000000001</v>
          </cell>
          <cell r="E22">
            <v>-104.29548920000001</v>
          </cell>
          <cell r="F22">
            <v>45.852799999999995</v>
          </cell>
          <cell r="G22">
            <v>36.525649999999992</v>
          </cell>
        </row>
        <row r="23">
          <cell r="A23" t="str">
            <v xml:space="preserve">        in net income, net of tax, other</v>
          </cell>
          <cell r="D23">
            <v>11135.826221000001</v>
          </cell>
          <cell r="E23">
            <v>7162.6362925000003</v>
          </cell>
          <cell r="F23">
            <v>-5703.5518189999993</v>
          </cell>
          <cell r="G23">
            <v>-3832.4816564999992</v>
          </cell>
        </row>
        <row r="24">
          <cell r="A24" t="str">
            <v>Net unrealized gain (loss) on securities</v>
          </cell>
          <cell r="D24">
            <v>14220.185945765848</v>
          </cell>
          <cell r="E24">
            <v>8222.3992957658538</v>
          </cell>
          <cell r="F24">
            <v>-7355.7661246431499</v>
          </cell>
          <cell r="G24">
            <v>-4160.0817746431476</v>
          </cell>
        </row>
        <row r="25">
          <cell r="A25" t="str">
            <v>Foreign currency translation gain (loss) net of tax</v>
          </cell>
          <cell r="D25">
            <v>434.25900000000001</v>
          </cell>
          <cell r="E25">
            <v>-1028.854</v>
          </cell>
          <cell r="F25">
            <v>-233.8317692307692</v>
          </cell>
          <cell r="G25">
            <v>553.99830769230766</v>
          </cell>
        </row>
        <row r="26">
          <cell r="A26" t="str">
            <v xml:space="preserve">     Other comprehensice income</v>
          </cell>
          <cell r="D26">
            <v>14654.444945765848</v>
          </cell>
          <cell r="E26">
            <v>7193.5452957658536</v>
          </cell>
          <cell r="F26">
            <v>-7589.597893873919</v>
          </cell>
          <cell r="G26">
            <v>-3606.0834669508399</v>
          </cell>
        </row>
        <row r="27">
          <cell r="F27">
            <v>0</v>
          </cell>
          <cell r="G27">
            <v>0</v>
          </cell>
        </row>
        <row r="28">
          <cell r="B28" t="str">
            <v>Comprehensive  (Loss)</v>
          </cell>
          <cell r="D28">
            <v>50669.183507041336</v>
          </cell>
          <cell r="E28">
            <v>26163.140689222728</v>
          </cell>
          <cell r="F28">
            <v>0</v>
          </cell>
          <cell r="G28">
            <v>0</v>
          </cell>
        </row>
        <row r="29">
          <cell r="D29">
            <v>1.0856471199076623E-3</v>
          </cell>
          <cell r="E29">
            <v>1.2671804142883047E-5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A31" t="str">
            <v>Unrealized gain(loss) for 3 months in CY</v>
          </cell>
          <cell r="B31">
            <v>0</v>
          </cell>
          <cell r="C31">
            <v>0</v>
          </cell>
          <cell r="D31">
            <v>0</v>
          </cell>
          <cell r="E31" t="str">
            <v xml:space="preserve">     reclassification adjustment for gains included</v>
          </cell>
          <cell r="F31" t="str">
            <v>Year to Date</v>
          </cell>
          <cell r="G31">
            <v>0</v>
          </cell>
        </row>
        <row r="32">
          <cell r="A32">
            <v>40268</v>
          </cell>
          <cell r="B32">
            <v>40359</v>
          </cell>
          <cell r="C32" t="str">
            <v>Net</v>
          </cell>
          <cell r="D32">
            <v>0</v>
          </cell>
          <cell r="E32" t="str">
            <v xml:space="preserve">        in net income, net of tax</v>
          </cell>
          <cell r="F32" t="str">
            <v xml:space="preserve">YTD   </v>
          </cell>
          <cell r="G32" t="str">
            <v>Impairment</v>
          </cell>
        </row>
        <row r="33">
          <cell r="A33">
            <v>9193470.9999999981</v>
          </cell>
          <cell r="B33">
            <v>21575952.070409</v>
          </cell>
          <cell r="C33">
            <v>12382481.070409002</v>
          </cell>
          <cell r="D33" t="str">
            <v>Before Tax</v>
          </cell>
          <cell r="E33" t="str">
            <v xml:space="preserve">Total </v>
          </cell>
          <cell r="F33">
            <v>16896657.34</v>
          </cell>
          <cell r="G33">
            <v>-235383</v>
          </cell>
        </row>
        <row r="34">
          <cell r="A34">
            <v>-3195684.3500000024</v>
          </cell>
          <cell r="B34">
            <v>-7355766.1246431498</v>
          </cell>
          <cell r="C34">
            <v>-4160081.7746431474</v>
          </cell>
          <cell r="D34" t="str">
            <v>Tax</v>
          </cell>
          <cell r="E34" t="str">
            <v>Taxable-Insurance</v>
          </cell>
          <cell r="F34">
            <v>16164854.34</v>
          </cell>
          <cell r="G34">
            <v>-131008</v>
          </cell>
        </row>
        <row r="35">
          <cell r="A35">
            <v>5997786.6499999957</v>
          </cell>
          <cell r="B35">
            <v>14220185.945765849</v>
          </cell>
          <cell r="C35">
            <v>8222399.2957658544</v>
          </cell>
          <cell r="D35" t="str">
            <v>Net</v>
          </cell>
          <cell r="E35" t="str">
            <v>Taxable-Lloyds</v>
          </cell>
          <cell r="F35">
            <v>731803</v>
          </cell>
          <cell r="G35">
            <v>-104375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0.35</v>
          </cell>
          <cell r="F36">
            <v>5657699.0189999994</v>
          </cell>
          <cell r="G36">
            <v>-45852.799999999996</v>
          </cell>
        </row>
        <row r="37">
          <cell r="A37" t="str">
            <v>YTD</v>
          </cell>
          <cell r="B37" t="str">
            <v>YTD</v>
          </cell>
          <cell r="C37" t="str">
            <v>3 month</v>
          </cell>
          <cell r="D37">
            <v>0</v>
          </cell>
          <cell r="E37">
            <v>0.35</v>
          </cell>
          <cell r="F37">
            <v>263437.3</v>
          </cell>
          <cell r="G37">
            <v>-29225.000000000004</v>
          </cell>
        </row>
        <row r="38">
          <cell r="A38">
            <v>5319265.7500000009</v>
          </cell>
          <cell r="B38">
            <v>16164854.34</v>
          </cell>
          <cell r="C38">
            <v>10845588.59</v>
          </cell>
          <cell r="D38" t="str">
            <v>Insurance Co.- 35%</v>
          </cell>
          <cell r="E38" t="str">
            <v>gains-net of Tax</v>
          </cell>
          <cell r="F38">
            <v>10975521.021</v>
          </cell>
          <cell r="G38">
            <v>-85155.200000000012</v>
          </cell>
        </row>
        <row r="39">
          <cell r="A39">
            <v>712952</v>
          </cell>
          <cell r="B39">
            <v>731803</v>
          </cell>
          <cell r="C39">
            <v>18851</v>
          </cell>
          <cell r="D39" t="str">
            <v>Lloyds- 28%</v>
          </cell>
          <cell r="E39">
            <v>0</v>
          </cell>
          <cell r="F39">
            <v>0</v>
          </cell>
          <cell r="G39">
            <v>-75150</v>
          </cell>
        </row>
        <row r="40">
          <cell r="A40">
            <v>6032217.7500000009</v>
          </cell>
          <cell r="B40">
            <v>16896657.34</v>
          </cell>
          <cell r="C40">
            <v>10864439.59</v>
          </cell>
          <cell r="D40" t="str">
            <v>Total</v>
          </cell>
          <cell r="E40">
            <v>0</v>
          </cell>
          <cell r="F40">
            <v>0</v>
          </cell>
          <cell r="G40">
            <v>-160305.20000000001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2032102</v>
          </cell>
          <cell r="B43">
            <v>603137</v>
          </cell>
          <cell r="C43">
            <v>-1428965</v>
          </cell>
          <cell r="D43" t="str">
            <v>Before Tax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-568989</v>
          </cell>
          <cell r="B44">
            <v>-168878</v>
          </cell>
          <cell r="C44">
            <v>400111</v>
          </cell>
          <cell r="D44" t="str">
            <v>Tax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1463113</v>
          </cell>
          <cell r="B45">
            <v>434259</v>
          </cell>
          <cell r="C45">
            <v>-1028854</v>
          </cell>
          <cell r="D45" t="str">
            <v>Net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Change in Acc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40359</v>
          </cell>
          <cell r="F48">
            <v>40178</v>
          </cell>
          <cell r="G48" t="str">
            <v xml:space="preserve"> Other Comp Inc</v>
          </cell>
        </row>
        <row r="49">
          <cell r="A49">
            <v>0</v>
          </cell>
          <cell r="B49" t="str">
            <v>Net Unrealized gains (losses) on securities available-for-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0</v>
          </cell>
          <cell r="B50" t="str">
            <v>sale (net of tax exp)</v>
          </cell>
          <cell r="C50">
            <v>0</v>
          </cell>
          <cell r="D50">
            <v>0</v>
          </cell>
          <cell r="E50">
            <v>49177.913125765845</v>
          </cell>
          <cell r="F50">
            <v>34957.727122499986</v>
          </cell>
          <cell r="G50">
            <v>0</v>
          </cell>
        </row>
        <row r="51">
          <cell r="A51">
            <v>0</v>
          </cell>
          <cell r="B51" t="str">
            <v>Foreign currency translation adj ( net of tax)</v>
          </cell>
          <cell r="C51">
            <v>0</v>
          </cell>
          <cell r="D51">
            <v>0</v>
          </cell>
          <cell r="E51">
            <v>9130.7049999999999</v>
          </cell>
          <cell r="F51">
            <v>8696.4459999999999</v>
          </cell>
          <cell r="G51">
            <v>0</v>
          </cell>
        </row>
        <row r="52">
          <cell r="A52">
            <v>0</v>
          </cell>
          <cell r="B52" t="str">
            <v>Accumulated other comprehensive income</v>
          </cell>
          <cell r="C52">
            <v>0</v>
          </cell>
          <cell r="D52">
            <v>0</v>
          </cell>
          <cell r="E52">
            <v>58308.618125765846</v>
          </cell>
          <cell r="F52">
            <v>43654.173122499982</v>
          </cell>
          <cell r="G52">
            <v>14654.445003265864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-5.7500015827827156E-5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8">
        <row r="1">
          <cell r="A1" t="str">
            <v xml:space="preserve">                                        The Navigators Group, Inc. and Subsidiaries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 xml:space="preserve">                                            Consolidated Statements of Cash Flows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C3">
            <v>0</v>
          </cell>
        </row>
        <row r="6">
          <cell r="E6">
            <v>0</v>
          </cell>
          <cell r="F6">
            <v>0</v>
          </cell>
          <cell r="G6">
            <v>0</v>
          </cell>
        </row>
        <row r="7">
          <cell r="E7" t="str">
            <v>For the period ending</v>
          </cell>
          <cell r="F7">
            <v>0</v>
          </cell>
          <cell r="G7">
            <v>0</v>
          </cell>
        </row>
        <row r="8">
          <cell r="C8">
            <v>0</v>
          </cell>
          <cell r="D8">
            <v>0</v>
          </cell>
          <cell r="E8" t="str">
            <v>June 30, 2010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 t="str">
            <v xml:space="preserve"> </v>
          </cell>
          <cell r="F9">
            <v>0</v>
          </cell>
          <cell r="G9" t="str">
            <v xml:space="preserve"> 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 t="str">
            <v>Group</v>
          </cell>
          <cell r="F11">
            <v>0</v>
          </cell>
          <cell r="G11" t="str">
            <v>Ins</v>
          </cell>
        </row>
        <row r="12">
          <cell r="A12" t="str">
            <v>Operating activities:</v>
          </cell>
          <cell r="C12">
            <v>0</v>
          </cell>
          <cell r="D12">
            <v>0</v>
          </cell>
          <cell r="F12">
            <v>0</v>
          </cell>
        </row>
        <row r="13">
          <cell r="B13" t="str">
            <v>Net Income</v>
          </cell>
          <cell r="C13">
            <v>0</v>
          </cell>
          <cell r="D13">
            <v>0</v>
          </cell>
          <cell r="E13">
            <v>36014738.156001963</v>
          </cell>
          <cell r="F13">
            <v>0</v>
          </cell>
          <cell r="G13">
            <v>37551080.022694826</v>
          </cell>
        </row>
        <row r="14">
          <cell r="B14" t="str">
            <v>Adjustments to reconcile net income  to</v>
          </cell>
          <cell r="C14">
            <v>0</v>
          </cell>
          <cell r="D14">
            <v>0</v>
          </cell>
          <cell r="F14">
            <v>0</v>
          </cell>
        </row>
        <row r="15">
          <cell r="B15" t="str">
            <v xml:space="preserve"> net cash provided by operating activities:</v>
          </cell>
          <cell r="C15">
            <v>0</v>
          </cell>
          <cell r="D15">
            <v>0</v>
          </cell>
          <cell r="F15">
            <v>0</v>
          </cell>
        </row>
        <row r="16">
          <cell r="C16" t="str">
            <v>Equity in undistributed net income</v>
          </cell>
          <cell r="D16">
            <v>0</v>
          </cell>
          <cell r="E16">
            <v>-13597817.736001618</v>
          </cell>
          <cell r="F16">
            <v>0</v>
          </cell>
        </row>
        <row r="17">
          <cell r="C17" t="str">
            <v>Depreciation and amortization</v>
          </cell>
          <cell r="D17">
            <v>0</v>
          </cell>
          <cell r="E17">
            <v>0</v>
          </cell>
          <cell r="F17">
            <v>0</v>
          </cell>
          <cell r="G17">
            <v>2035065.19</v>
          </cell>
        </row>
        <row r="18">
          <cell r="C18" t="str">
            <v xml:space="preserve">Reinsurance rec'ble on Pd </v>
          </cell>
          <cell r="E18">
            <v>0</v>
          </cell>
          <cell r="F18">
            <v>0</v>
          </cell>
          <cell r="G18">
            <v>14925690.850000001</v>
          </cell>
        </row>
        <row r="19">
          <cell r="C19" t="str">
            <v>Reinsurance rec'ble on Unpd loss &amp; LAE</v>
          </cell>
          <cell r="E19">
            <v>0</v>
          </cell>
          <cell r="F19">
            <v>0</v>
          </cell>
          <cell r="G19">
            <v>4390986.0500000715</v>
          </cell>
        </row>
        <row r="20">
          <cell r="C20" t="str">
            <v>Reserves for losses and LAE</v>
          </cell>
          <cell r="D20">
            <v>0</v>
          </cell>
          <cell r="E20">
            <v>0</v>
          </cell>
          <cell r="F20">
            <v>0</v>
          </cell>
          <cell r="G20">
            <v>-11896264.660000324</v>
          </cell>
        </row>
        <row r="21">
          <cell r="C21" t="str">
            <v>Prepaid reinsurance premiums</v>
          </cell>
          <cell r="D21">
            <v>0</v>
          </cell>
          <cell r="E21">
            <v>0</v>
          </cell>
          <cell r="F21">
            <v>0</v>
          </cell>
          <cell r="G21">
            <v>3886066.1100000143</v>
          </cell>
        </row>
        <row r="22">
          <cell r="C22" t="str">
            <v>Unearned premiums</v>
          </cell>
          <cell r="D22">
            <v>0</v>
          </cell>
          <cell r="E22">
            <v>0</v>
          </cell>
          <cell r="F22">
            <v>0</v>
          </cell>
          <cell r="G22">
            <v>7218952.9299999475</v>
          </cell>
        </row>
        <row r="23">
          <cell r="C23" t="str">
            <v>Premiums in course of collection</v>
          </cell>
          <cell r="D23">
            <v>0</v>
          </cell>
          <cell r="E23">
            <v>0</v>
          </cell>
          <cell r="F23">
            <v>0</v>
          </cell>
          <cell r="G23">
            <v>-2563664.3200000077</v>
          </cell>
        </row>
        <row r="24">
          <cell r="C24" t="str">
            <v>Commission receivable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Deferred policy acquisition costs</v>
          </cell>
          <cell r="D25">
            <v>0</v>
          </cell>
          <cell r="E25">
            <v>0</v>
          </cell>
          <cell r="F25">
            <v>0</v>
          </cell>
          <cell r="G25">
            <v>-2109244.1960000023</v>
          </cell>
        </row>
        <row r="26">
          <cell r="C26" t="str">
            <v>Accrued investment income</v>
          </cell>
          <cell r="D26">
            <v>0</v>
          </cell>
          <cell r="E26">
            <v>98947.260000000009</v>
          </cell>
          <cell r="F26">
            <v>0</v>
          </cell>
          <cell r="G26">
            <v>2102319.59</v>
          </cell>
        </row>
        <row r="27">
          <cell r="C27" t="str">
            <v>Reinsurance balances payable</v>
          </cell>
          <cell r="E27">
            <v>0</v>
          </cell>
          <cell r="F27">
            <v>0</v>
          </cell>
          <cell r="G27">
            <v>-5232778.5300000012</v>
          </cell>
        </row>
        <row r="28">
          <cell r="C28" t="str">
            <v xml:space="preserve">Federal income tax </v>
          </cell>
          <cell r="D28">
            <v>0</v>
          </cell>
          <cell r="E28">
            <v>-1523026</v>
          </cell>
          <cell r="F28">
            <v>0</v>
          </cell>
          <cell r="G28">
            <v>1217757.0899999999</v>
          </cell>
        </row>
        <row r="29">
          <cell r="C29" t="str">
            <v>Deferred income tax benefit</v>
          </cell>
          <cell r="D29">
            <v>0</v>
          </cell>
          <cell r="E29">
            <v>29564</v>
          </cell>
          <cell r="F29">
            <v>0</v>
          </cell>
          <cell r="G29">
            <v>10491920.1</v>
          </cell>
        </row>
        <row r="30">
          <cell r="C30" t="str">
            <v>Net realized losses (gains) on investments</v>
          </cell>
          <cell r="D30">
            <v>0</v>
          </cell>
          <cell r="E30">
            <v>-230883.07</v>
          </cell>
          <cell r="F30">
            <v>0</v>
          </cell>
          <cell r="G30">
            <v>-15933919.18</v>
          </cell>
        </row>
        <row r="31">
          <cell r="C31" t="str">
            <v>Other</v>
          </cell>
          <cell r="D31">
            <v>0</v>
          </cell>
          <cell r="E31">
            <v>-3608834.1399999852</v>
          </cell>
          <cell r="F31">
            <v>0</v>
          </cell>
          <cell r="G31">
            <v>10705801.610409006</v>
          </cell>
        </row>
        <row r="32">
          <cell r="C32" t="str">
            <v>Net cash provided by operating activities</v>
          </cell>
          <cell r="D32">
            <v>0</v>
          </cell>
          <cell r="E32">
            <v>17182688.47000036</v>
          </cell>
          <cell r="F32">
            <v>0</v>
          </cell>
          <cell r="G32">
            <v>56789768.657103531</v>
          </cell>
        </row>
        <row r="33">
          <cell r="C33">
            <v>0</v>
          </cell>
          <cell r="D33">
            <v>0</v>
          </cell>
          <cell r="F33">
            <v>0</v>
          </cell>
        </row>
        <row r="34">
          <cell r="A34" t="str">
            <v>Investing activities:</v>
          </cell>
          <cell r="C34">
            <v>0</v>
          </cell>
          <cell r="D34">
            <v>0</v>
          </cell>
          <cell r="F34">
            <v>0</v>
          </cell>
        </row>
        <row r="35">
          <cell r="B35" t="str">
            <v>Fixed maturities available for sale at  fair value: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 t="str">
            <v>Redemptions and maturities</v>
          </cell>
          <cell r="D36">
            <v>0</v>
          </cell>
          <cell r="E36">
            <v>0</v>
          </cell>
          <cell r="F36">
            <v>0</v>
          </cell>
          <cell r="G36">
            <v>47786464</v>
          </cell>
        </row>
        <row r="37">
          <cell r="C37" t="str">
            <v>Sales</v>
          </cell>
          <cell r="D37">
            <v>0</v>
          </cell>
          <cell r="E37">
            <v>26280846.48</v>
          </cell>
          <cell r="F37">
            <v>0</v>
          </cell>
          <cell r="G37">
            <v>367873771.64999998</v>
          </cell>
        </row>
        <row r="38">
          <cell r="C38" t="str">
            <v>Purchases</v>
          </cell>
          <cell r="D38">
            <v>0</v>
          </cell>
          <cell r="E38">
            <v>-13205063.449999999</v>
          </cell>
          <cell r="F38">
            <v>0</v>
          </cell>
          <cell r="G38">
            <v>-427588329.69</v>
          </cell>
        </row>
        <row r="39">
          <cell r="B39" t="str">
            <v>Equities securities: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 t="str">
            <v>Sales</v>
          </cell>
          <cell r="D40">
            <v>0</v>
          </cell>
          <cell r="E40">
            <v>0</v>
          </cell>
          <cell r="F40">
            <v>0</v>
          </cell>
          <cell r="G40">
            <v>899256.9</v>
          </cell>
        </row>
        <row r="41">
          <cell r="C41" t="str">
            <v>Purchases</v>
          </cell>
          <cell r="D41">
            <v>0</v>
          </cell>
          <cell r="E41">
            <v>-987012.33</v>
          </cell>
          <cell r="F41">
            <v>0</v>
          </cell>
          <cell r="G41">
            <v>-15772896.700000001</v>
          </cell>
        </row>
        <row r="42">
          <cell r="B42" t="str">
            <v>Other Investments: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Sales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Payable for securities purchased</v>
          </cell>
          <cell r="C44">
            <v>0</v>
          </cell>
          <cell r="D44">
            <v>0</v>
          </cell>
          <cell r="E44">
            <v>1696965.77</v>
          </cell>
          <cell r="F44">
            <v>0</v>
          </cell>
          <cell r="G44">
            <v>8757877.5199999996</v>
          </cell>
        </row>
        <row r="45">
          <cell r="B45" t="str">
            <v>Purchase of Additional Syn. 1221 Capacity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Payment for purchase of Anfield net of cash acquired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Net sale (purchases) of short-term investments</v>
          </cell>
          <cell r="C49">
            <v>0</v>
          </cell>
          <cell r="D49">
            <v>0</v>
          </cell>
          <cell r="E49">
            <v>10859014.310000002</v>
          </cell>
          <cell r="F49">
            <v>0</v>
          </cell>
          <cell r="G49">
            <v>2308371.2599999905</v>
          </cell>
        </row>
        <row r="50">
          <cell r="B50" t="str">
            <v>Purchases of property and equipment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-872581.44</v>
          </cell>
        </row>
        <row r="51">
          <cell r="C51" t="str">
            <v>Net cash used in investing activities</v>
          </cell>
          <cell r="D51">
            <v>0</v>
          </cell>
          <cell r="E51">
            <v>24644750.780000001</v>
          </cell>
          <cell r="F51">
            <v>0</v>
          </cell>
          <cell r="G51">
            <v>-16608066.500000032</v>
          </cell>
        </row>
        <row r="52">
          <cell r="C52">
            <v>0</v>
          </cell>
          <cell r="D52">
            <v>0</v>
          </cell>
          <cell r="F52">
            <v>0</v>
          </cell>
        </row>
        <row r="53">
          <cell r="A53" t="str">
            <v>Financing activities:</v>
          </cell>
          <cell r="C53">
            <v>0</v>
          </cell>
          <cell r="D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Capital Contribution from Parent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Purchase of treasury shares</v>
          </cell>
          <cell r="D56">
            <v>0</v>
          </cell>
          <cell r="E56">
            <v>-46168473.850400001</v>
          </cell>
          <cell r="F56">
            <v>0</v>
          </cell>
          <cell r="G56">
            <v>0</v>
          </cell>
        </row>
        <row r="57">
          <cell r="C57" t="str">
            <v>Intercompany dividends paid</v>
          </cell>
          <cell r="D57">
            <v>0</v>
          </cell>
          <cell r="E57">
            <v>0</v>
          </cell>
          <cell r="F57">
            <v>0</v>
          </cell>
          <cell r="G57">
            <v>-25000000</v>
          </cell>
        </row>
        <row r="58">
          <cell r="C58" t="str">
            <v>Repayment of Senior Notes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19">
        <row r="1">
          <cell r="C1" t="str">
            <v xml:space="preserve">  Navigators Group Inc</v>
          </cell>
          <cell r="D1">
            <v>0</v>
          </cell>
          <cell r="E1">
            <v>0</v>
          </cell>
          <cell r="F1">
            <v>0</v>
          </cell>
        </row>
        <row r="2">
          <cell r="C2" t="str">
            <v>Cashflow Worksheet</v>
          </cell>
          <cell r="D2">
            <v>0</v>
          </cell>
          <cell r="E2">
            <v>0</v>
          </cell>
          <cell r="F2">
            <v>0</v>
          </cell>
        </row>
        <row r="3">
          <cell r="C3" t="str">
            <v>June 30, 2010</v>
          </cell>
          <cell r="D3">
            <v>0</v>
          </cell>
          <cell r="E3">
            <v>0</v>
          </cell>
          <cell r="F3">
            <v>0</v>
          </cell>
        </row>
        <row r="5"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 t="str">
            <v>June 30, 2010</v>
          </cell>
          <cell r="F7" t="str">
            <v>December 31, 2009</v>
          </cell>
          <cell r="G7" t="str">
            <v>Variance</v>
          </cell>
        </row>
        <row r="8">
          <cell r="A8" t="str">
            <v>Assets: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 xml:space="preserve"> Investments: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 xml:space="preserve"> Fixed maturities, available for sale @ FV</v>
          </cell>
          <cell r="E10">
            <v>26728866.700000003</v>
          </cell>
          <cell r="F10">
            <v>39476008.270000003</v>
          </cell>
          <cell r="G10">
            <v>-12747141.57</v>
          </cell>
        </row>
        <row r="11">
          <cell r="B11" t="str">
            <v xml:space="preserve"> Fixed maturities, available for sale LCM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 xml:space="preserve"> Equity securities, at market</v>
          </cell>
          <cell r="E12">
            <v>965208</v>
          </cell>
          <cell r="F12">
            <v>0</v>
          </cell>
          <cell r="G12">
            <v>965208</v>
          </cell>
        </row>
        <row r="13">
          <cell r="B13" t="str">
            <v xml:space="preserve"> Short-term investment, at cost</v>
          </cell>
          <cell r="E13">
            <v>4252788.79</v>
          </cell>
          <cell r="F13">
            <v>15110797.100000001</v>
          </cell>
          <cell r="G13">
            <v>-10858008.310000002</v>
          </cell>
        </row>
        <row r="14">
          <cell r="B14" t="str">
            <v xml:space="preserve"> Other investment</v>
          </cell>
          <cell r="E14">
            <v>874502566.44176745</v>
          </cell>
          <cell r="F14">
            <v>846294857.85907876</v>
          </cell>
          <cell r="G14">
            <v>28207708.582688689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Cash</v>
          </cell>
          <cell r="E16">
            <v>5361811.17</v>
          </cell>
          <cell r="F16">
            <v>9089683.3300000001</v>
          </cell>
          <cell r="G16">
            <v>-3727872.16</v>
          </cell>
        </row>
        <row r="17">
          <cell r="B17" t="str">
            <v xml:space="preserve"> Premiums in course of collection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 xml:space="preserve"> Commission receivable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 xml:space="preserve"> Advance to insurance co's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 xml:space="preserve"> Accrued investment income</v>
          </cell>
          <cell r="E20">
            <v>198559.44</v>
          </cell>
          <cell r="F20">
            <v>297506.7</v>
          </cell>
          <cell r="G20">
            <v>-98947.260000000009</v>
          </cell>
        </row>
        <row r="21">
          <cell r="B21" t="str">
            <v xml:space="preserve"> Prepaid reinsurance premiums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 xml:space="preserve"> Reinsurance receivable on paid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 xml:space="preserve"> Reins recvable unpd/pd losses &amp; Lae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State and local income tax recoverable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 xml:space="preserve"> Fed  Income tax recoverable</v>
          </cell>
          <cell r="E25">
            <v>9384955.4299999997</v>
          </cell>
          <cell r="F25">
            <v>7861929.4299999997</v>
          </cell>
          <cell r="G25">
            <v>1523026</v>
          </cell>
        </row>
        <row r="26">
          <cell r="B26" t="str">
            <v xml:space="preserve"> Deferred Fed income tax benefit</v>
          </cell>
          <cell r="E26">
            <v>-1050605.6600000001</v>
          </cell>
          <cell r="F26">
            <v>-945604.76</v>
          </cell>
          <cell r="G26">
            <v>-105000.90000000014</v>
          </cell>
        </row>
        <row r="27">
          <cell r="B27" t="str">
            <v xml:space="preserve"> Deferred policy acquisition costs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Deposits with reinsurers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Property and equipment, net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>Goodwill</v>
          </cell>
          <cell r="E30">
            <v>2534046.62</v>
          </cell>
          <cell r="F30">
            <v>2534046.62</v>
          </cell>
          <cell r="G30">
            <v>0</v>
          </cell>
        </row>
        <row r="31">
          <cell r="B31" t="str">
            <v xml:space="preserve"> Other assets</v>
          </cell>
          <cell r="E31">
            <v>9306523.4400000013</v>
          </cell>
          <cell r="F31">
            <v>-2002200.93</v>
          </cell>
          <cell r="G31">
            <v>11308724.370000001</v>
          </cell>
        </row>
        <row r="32">
          <cell r="B32" t="str">
            <v>Total Assets</v>
          </cell>
          <cell r="E32">
            <v>932184720.37176752</v>
          </cell>
          <cell r="F32">
            <v>917717023.61907887</v>
          </cell>
          <cell r="G32">
            <v>14467696.752688687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A34" t="str">
            <v>Liabilities and Stockholder's Equity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Liabilities: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 xml:space="preserve"> Reserves for loss and LAE</v>
          </cell>
          <cell r="E36">
            <v>0</v>
          </cell>
          <cell r="F36">
            <v>0</v>
          </cell>
          <cell r="G36">
            <v>0</v>
          </cell>
        </row>
        <row r="37">
          <cell r="B37" t="str">
            <v xml:space="preserve"> Unearned premiums</v>
          </cell>
          <cell r="E37">
            <v>0</v>
          </cell>
          <cell r="F37">
            <v>0</v>
          </cell>
          <cell r="G37">
            <v>0</v>
          </cell>
        </row>
        <row r="38">
          <cell r="B38" t="str">
            <v xml:space="preserve"> Reinsurance balances payable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 xml:space="preserve">  7% Senior Notes Due May 1, 2016</v>
          </cell>
          <cell r="E39">
            <v>114072609.89</v>
          </cell>
          <cell r="F39">
            <v>114009589.89</v>
          </cell>
          <cell r="G39">
            <v>63020</v>
          </cell>
        </row>
        <row r="40">
          <cell r="B40" t="str">
            <v xml:space="preserve">  7% Senior Notes Interest Payable</v>
          </cell>
          <cell r="E40">
            <v>1341666.22</v>
          </cell>
          <cell r="F40">
            <v>1341666.22</v>
          </cell>
          <cell r="G40">
            <v>0</v>
          </cell>
        </row>
        <row r="41">
          <cell r="B41" t="str">
            <v xml:space="preserve"> Payable for securities purchased</v>
          </cell>
          <cell r="E41">
            <v>1696965.77</v>
          </cell>
          <cell r="F41">
            <v>0</v>
          </cell>
          <cell r="G41">
            <v>1696965.77</v>
          </cell>
        </row>
        <row r="42">
          <cell r="B42" t="str">
            <v xml:space="preserve"> Funds due reinsurer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 xml:space="preserve"> Notes payable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 xml:space="preserve"> Accounts payable and other liabilities</v>
          </cell>
          <cell r="E44">
            <v>331948</v>
          </cell>
          <cell r="F44">
            <v>848328</v>
          </cell>
          <cell r="G44">
            <v>-516380</v>
          </cell>
        </row>
        <row r="45">
          <cell r="B45" t="str">
            <v xml:space="preserve"> Deferred State and local income taxes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 xml:space="preserve"> FIT payable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 xml:space="preserve">    Total Liabilities</v>
          </cell>
          <cell r="E47">
            <v>117443189.88</v>
          </cell>
          <cell r="F47">
            <v>116199584.11</v>
          </cell>
          <cell r="G47">
            <v>1243605.77</v>
          </cell>
        </row>
        <row r="48">
          <cell r="B48" t="str">
            <v xml:space="preserve"> 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Stockholders' Equity: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 xml:space="preserve"> Preferred stock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 xml:space="preserve"> Common stock</v>
          </cell>
          <cell r="E51">
            <v>1723724.1</v>
          </cell>
          <cell r="F51">
            <v>1721281.3</v>
          </cell>
          <cell r="G51">
            <v>2442.8000000000466</v>
          </cell>
        </row>
        <row r="52">
          <cell r="B52" t="str">
            <v xml:space="preserve"> Additional paid-in capital</v>
          </cell>
          <cell r="E52">
            <v>308549141.05000001</v>
          </cell>
          <cell r="F52">
            <v>304504715.13</v>
          </cell>
          <cell r="G52">
            <v>4044425.9200000167</v>
          </cell>
        </row>
        <row r="53">
          <cell r="B53" t="str">
            <v xml:space="preserve"> Net unrealized gains on equity securities</v>
          </cell>
          <cell r="E53">
            <v>49177913.125765853</v>
          </cell>
          <cell r="F53">
            <v>34957727.122500002</v>
          </cell>
          <cell r="G53">
            <v>14220186.00326585</v>
          </cell>
        </row>
        <row r="54">
          <cell r="B54" t="str">
            <v xml:space="preserve"> Foreign currency translation adjstmt</v>
          </cell>
          <cell r="E54">
            <v>9130705</v>
          </cell>
          <cell r="F54">
            <v>8696446</v>
          </cell>
          <cell r="G54">
            <v>434259</v>
          </cell>
        </row>
        <row r="55">
          <cell r="B55" t="str">
            <v>Treasury Stock</v>
          </cell>
          <cell r="E55">
            <v>-59788383.359999999</v>
          </cell>
          <cell r="F55">
            <v>-18296422.850000001</v>
          </cell>
          <cell r="G55">
            <v>-41491960.509999998</v>
          </cell>
        </row>
        <row r="56">
          <cell r="B56" t="str">
            <v xml:space="preserve"> Retained earnings </v>
          </cell>
          <cell r="E56">
            <v>505948430.57600164</v>
          </cell>
          <cell r="F56">
            <v>469933690.986579</v>
          </cell>
          <cell r="G56">
            <v>36014739.589422643</v>
          </cell>
        </row>
        <row r="57">
          <cell r="B57" t="str">
            <v xml:space="preserve"> Total Equities</v>
          </cell>
          <cell r="E57">
            <v>814741530.49176753</v>
          </cell>
          <cell r="F57">
            <v>801517437.68907905</v>
          </cell>
          <cell r="G57">
            <v>13224092.802688479</v>
          </cell>
        </row>
      </sheetData>
      <sheetData sheetId="20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 t="str">
            <v xml:space="preserve">  Navigators Group, Inc. &amp; Subsidiaries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 t="str">
            <v>Consolidating Income Statements</v>
          </cell>
          <cell r="F2">
            <v>0</v>
          </cell>
          <cell r="G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 t="str">
            <v>For the Three Months Ended June 30, 2010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6">
          <cell r="C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>Agencies (US)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170640747.73793006</v>
          </cell>
          <cell r="D11">
            <v>0</v>
          </cell>
          <cell r="E11">
            <v>0</v>
          </cell>
          <cell r="F11">
            <v>82927448</v>
          </cell>
          <cell r="G11">
            <v>82927448</v>
          </cell>
        </row>
        <row r="12">
          <cell r="A12" t="str">
            <v>Net Written Premium</v>
          </cell>
          <cell r="B12">
            <v>0</v>
          </cell>
          <cell r="C12">
            <v>111400577.37153202</v>
          </cell>
          <cell r="D12">
            <v>0</v>
          </cell>
          <cell r="E12">
            <v>0</v>
          </cell>
          <cell r="F12">
            <v>53604668</v>
          </cell>
          <cell r="G12">
            <v>53604668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>
            <v>0</v>
          </cell>
          <cell r="C15">
            <v>110424162.31383207</v>
          </cell>
          <cell r="D15">
            <v>0</v>
          </cell>
          <cell r="E15">
            <v>0</v>
          </cell>
          <cell r="F15">
            <v>51046124</v>
          </cell>
          <cell r="G15">
            <v>51046124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19976445.720000003</v>
          </cell>
          <cell r="E16">
            <v>1842077</v>
          </cell>
          <cell r="F16">
            <v>0</v>
          </cell>
          <cell r="G16">
            <v>1842077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-36574.50999999998</v>
          </cell>
          <cell r="E17">
            <v>133</v>
          </cell>
          <cell r="F17">
            <v>0</v>
          </cell>
          <cell r="G17">
            <v>133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585398.76999999979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168212.50999999969</v>
          </cell>
          <cell r="C20">
            <v>15555678.060000008</v>
          </cell>
          <cell r="D20">
            <v>0</v>
          </cell>
          <cell r="E20">
            <v>181</v>
          </cell>
          <cell r="F20">
            <v>2128381</v>
          </cell>
          <cell r="G20">
            <v>2128562</v>
          </cell>
        </row>
        <row r="21">
          <cell r="A21" t="str">
            <v xml:space="preserve">   Net realized capital gains </v>
          </cell>
          <cell r="B21">
            <v>116885.33999999997</v>
          </cell>
          <cell r="C21">
            <v>10728703.25</v>
          </cell>
          <cell r="D21">
            <v>0</v>
          </cell>
          <cell r="E21">
            <v>0</v>
          </cell>
          <cell r="F21">
            <v>18851</v>
          </cell>
          <cell r="G21">
            <v>18851</v>
          </cell>
        </row>
        <row r="22">
          <cell r="A22" t="str">
            <v xml:space="preserve">   Other  income</v>
          </cell>
          <cell r="B22">
            <v>0</v>
          </cell>
          <cell r="C22">
            <v>-631445.76999846869</v>
          </cell>
          <cell r="D22">
            <v>0</v>
          </cell>
          <cell r="E22">
            <v>-31792</v>
          </cell>
          <cell r="F22">
            <v>-434086</v>
          </cell>
          <cell r="G22">
            <v>-465878</v>
          </cell>
        </row>
        <row r="23">
          <cell r="A23" t="str">
            <v xml:space="preserve">     Total revenues</v>
          </cell>
          <cell r="B23">
            <v>285097.84999999963</v>
          </cell>
          <cell r="C23">
            <v>136077097.85383362</v>
          </cell>
          <cell r="D23">
            <v>20525269.98</v>
          </cell>
          <cell r="E23">
            <v>1810599</v>
          </cell>
          <cell r="F23">
            <v>52759270</v>
          </cell>
          <cell r="G23">
            <v>54569869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64862433.652704939</v>
          </cell>
          <cell r="D27">
            <v>0</v>
          </cell>
          <cell r="E27">
            <v>0</v>
          </cell>
          <cell r="F27">
            <v>35000464</v>
          </cell>
          <cell r="G27">
            <v>35000464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20216387.25999999</v>
          </cell>
          <cell r="D28">
            <v>0</v>
          </cell>
          <cell r="E28">
            <v>0</v>
          </cell>
          <cell r="F28">
            <v>340028</v>
          </cell>
          <cell r="G28">
            <v>340028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14615344.055000007</v>
          </cell>
          <cell r="D29">
            <v>0</v>
          </cell>
          <cell r="E29">
            <v>0</v>
          </cell>
          <cell r="F29">
            <v>11061878</v>
          </cell>
          <cell r="G29">
            <v>11061878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2044290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 xml:space="preserve">   Other operating expenses</v>
          </cell>
          <cell r="B33">
            <v>32202.260000000068</v>
          </cell>
          <cell r="C33">
            <v>5133593.0500000026</v>
          </cell>
          <cell r="D33">
            <v>20525817.40000001</v>
          </cell>
          <cell r="E33">
            <v>1810285</v>
          </cell>
          <cell r="F33">
            <v>8622219</v>
          </cell>
          <cell r="G33">
            <v>10432504</v>
          </cell>
        </row>
        <row r="34">
          <cell r="A34" t="str">
            <v xml:space="preserve">     Total expenses</v>
          </cell>
          <cell r="B34">
            <v>2076492.26</v>
          </cell>
          <cell r="C34">
            <v>104827758.01770493</v>
          </cell>
          <cell r="D34">
            <v>20525817.40000001</v>
          </cell>
          <cell r="E34">
            <v>1810285</v>
          </cell>
          <cell r="F34">
            <v>55024589</v>
          </cell>
          <cell r="G34">
            <v>56834874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-1791394.4100000004</v>
          </cell>
          <cell r="C36">
            <v>31249339.836128682</v>
          </cell>
          <cell r="D36">
            <v>-547.42000000923872</v>
          </cell>
          <cell r="E36">
            <v>314</v>
          </cell>
          <cell r="F36">
            <v>-2265319</v>
          </cell>
          <cell r="G36">
            <v>-2265005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-624660</v>
          </cell>
          <cell r="C39">
            <v>-872097</v>
          </cell>
          <cell r="D39">
            <v>-176769</v>
          </cell>
          <cell r="E39">
            <v>2590</v>
          </cell>
          <cell r="F39">
            <v>-790091</v>
          </cell>
          <cell r="G39">
            <v>-787501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22376.68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14782</v>
          </cell>
          <cell r="C42">
            <v>10420127.1</v>
          </cell>
          <cell r="D42">
            <v>226539</v>
          </cell>
          <cell r="E42">
            <v>24885</v>
          </cell>
          <cell r="F42">
            <v>-24885</v>
          </cell>
          <cell r="G42">
            <v>0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-609878</v>
          </cell>
          <cell r="C45">
            <v>9548030.0999999996</v>
          </cell>
          <cell r="D45">
            <v>72146.679999999993</v>
          </cell>
          <cell r="E45">
            <v>27475</v>
          </cell>
          <cell r="F45">
            <v>-814976</v>
          </cell>
          <cell r="G45">
            <v>-787501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-1181516.4100000004</v>
          </cell>
          <cell r="C47">
            <v>21701309.73612868</v>
          </cell>
          <cell r="D47">
            <v>-72694.100000009232</v>
          </cell>
          <cell r="E47">
            <v>-27161</v>
          </cell>
          <cell r="F47">
            <v>-1450343</v>
          </cell>
          <cell r="G47">
            <v>-1477504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20151111.636128679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Consolidated net income (loss)</v>
          </cell>
          <cell r="B51">
            <v>18969595.226128682</v>
          </cell>
          <cell r="C51">
            <v>21701309.73612871</v>
          </cell>
          <cell r="D51">
            <v>0</v>
          </cell>
          <cell r="E51">
            <v>-27161</v>
          </cell>
          <cell r="F51">
            <v>-1450343</v>
          </cell>
          <cell r="G51">
            <v>-1477504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</row>
      </sheetData>
      <sheetData sheetId="21">
        <row r="1">
          <cell r="B1">
            <v>0</v>
          </cell>
          <cell r="C1">
            <v>0</v>
          </cell>
          <cell r="D1" t="str">
            <v xml:space="preserve">  Navigators Group, Inc. &amp; Subsidiaries</v>
          </cell>
          <cell r="E1">
            <v>0</v>
          </cell>
          <cell r="F1">
            <v>0</v>
          </cell>
          <cell r="G1">
            <v>0</v>
          </cell>
        </row>
        <row r="2">
          <cell r="B2">
            <v>0</v>
          </cell>
          <cell r="C2">
            <v>0</v>
          </cell>
          <cell r="D2" t="str">
            <v>Consolidating Income Statements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 t="str">
            <v>March 31, 2010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 xml:space="preserve"> </v>
          </cell>
          <cell r="C4">
            <v>0</v>
          </cell>
        </row>
        <row r="5">
          <cell r="A5">
            <v>0</v>
          </cell>
          <cell r="C5">
            <v>0</v>
          </cell>
        </row>
        <row r="6">
          <cell r="F6">
            <v>0</v>
          </cell>
          <cell r="G6">
            <v>0</v>
          </cell>
        </row>
        <row r="7">
          <cell r="B7" t="str">
            <v xml:space="preserve"> 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Parent</v>
          </cell>
          <cell r="C8" t="str">
            <v>Insurance</v>
          </cell>
          <cell r="D8" t="str">
            <v xml:space="preserve">Navigators </v>
          </cell>
          <cell r="E8" t="str">
            <v>Navigators *</v>
          </cell>
          <cell r="F8" t="str">
            <v>Lloyd's *</v>
          </cell>
          <cell r="G8" t="str">
            <v>Navigators</v>
          </cell>
        </row>
        <row r="9">
          <cell r="B9" t="str">
            <v>Company</v>
          </cell>
          <cell r="C9" t="str">
            <v>Companies</v>
          </cell>
          <cell r="D9" t="str">
            <v xml:space="preserve">Agencies </v>
          </cell>
          <cell r="E9" t="str">
            <v>Mgmt UK</v>
          </cell>
          <cell r="F9" t="str">
            <v>Operations</v>
          </cell>
          <cell r="G9" t="str">
            <v>Holdings U.K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Gross Written Premium</v>
          </cell>
          <cell r="B11">
            <v>0</v>
          </cell>
          <cell r="C11">
            <v>177838572.97206998</v>
          </cell>
          <cell r="D11">
            <v>0</v>
          </cell>
          <cell r="E11">
            <v>0</v>
          </cell>
          <cell r="F11">
            <v>92306640</v>
          </cell>
          <cell r="G11">
            <v>92306640</v>
          </cell>
        </row>
        <row r="12">
          <cell r="A12" t="str">
            <v>Net Written Premium</v>
          </cell>
          <cell r="B12">
            <v>0</v>
          </cell>
          <cell r="C12">
            <v>121340195.15846801</v>
          </cell>
          <cell r="D12">
            <v>0</v>
          </cell>
          <cell r="F12">
            <v>67976790</v>
          </cell>
          <cell r="G12">
            <v>67976790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</row>
        <row r="14">
          <cell r="A14" t="str">
            <v>Revenues:</v>
          </cell>
          <cell r="B14" t="str">
            <v xml:space="preserve"> 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Net earned premium </v>
          </cell>
          <cell r="B15" t="str">
            <v xml:space="preserve"> </v>
          </cell>
          <cell r="C15">
            <v>111211591.17616796</v>
          </cell>
          <cell r="D15">
            <v>0</v>
          </cell>
          <cell r="F15">
            <v>52857621</v>
          </cell>
          <cell r="G15">
            <v>52857621</v>
          </cell>
        </row>
        <row r="16">
          <cell r="A16" t="str">
            <v xml:space="preserve">   Commission income - affiliates</v>
          </cell>
          <cell r="B16">
            <v>0</v>
          </cell>
          <cell r="C16">
            <v>0</v>
          </cell>
          <cell r="D16">
            <v>21171936.929999996</v>
          </cell>
          <cell r="E16">
            <v>2701033</v>
          </cell>
          <cell r="F16">
            <v>0</v>
          </cell>
          <cell r="G16">
            <v>2701033</v>
          </cell>
        </row>
        <row r="17">
          <cell r="A17" t="str">
            <v xml:space="preserve">   Commission income - non affiliates</v>
          </cell>
          <cell r="B17">
            <v>0</v>
          </cell>
          <cell r="C17">
            <v>0</v>
          </cell>
          <cell r="D17">
            <v>-203241.00000000003</v>
          </cell>
          <cell r="E17">
            <v>-87639</v>
          </cell>
          <cell r="F17">
            <v>1827034</v>
          </cell>
          <cell r="G17">
            <v>1739395</v>
          </cell>
        </row>
        <row r="18">
          <cell r="A18" t="str">
            <v xml:space="preserve">   Service income - affiliates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 xml:space="preserve">   Service income </v>
          </cell>
          <cell r="B19">
            <v>0</v>
          </cell>
          <cell r="C19">
            <v>0</v>
          </cell>
          <cell r="D19">
            <v>517204.29000000004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 xml:space="preserve">   Net investment income</v>
          </cell>
          <cell r="B20">
            <v>155653.01999999964</v>
          </cell>
          <cell r="C20">
            <v>15747541.119999995</v>
          </cell>
          <cell r="D20">
            <v>0</v>
          </cell>
          <cell r="E20">
            <v>560</v>
          </cell>
          <cell r="F20">
            <v>2068785</v>
          </cell>
          <cell r="G20">
            <v>2069345</v>
          </cell>
        </row>
        <row r="21">
          <cell r="A21" t="str">
            <v xml:space="preserve">   Net realized capital gains </v>
          </cell>
          <cell r="B21">
            <v>113997.73000000001</v>
          </cell>
          <cell r="C21">
            <v>5205268.0200000005</v>
          </cell>
          <cell r="D21">
            <v>0</v>
          </cell>
          <cell r="E21">
            <v>0</v>
          </cell>
          <cell r="F21">
            <v>712952</v>
          </cell>
          <cell r="G21">
            <v>712952</v>
          </cell>
        </row>
        <row r="22">
          <cell r="A22" t="str">
            <v xml:space="preserve">   Other  income</v>
          </cell>
          <cell r="B22">
            <v>0</v>
          </cell>
          <cell r="C22">
            <v>-1227633.55</v>
          </cell>
          <cell r="D22">
            <v>0</v>
          </cell>
          <cell r="E22">
            <v>24439</v>
          </cell>
          <cell r="F22">
            <v>241768</v>
          </cell>
          <cell r="G22">
            <v>266207</v>
          </cell>
        </row>
        <row r="23">
          <cell r="A23" t="str">
            <v xml:space="preserve">     Total revenues</v>
          </cell>
          <cell r="B23">
            <v>269650.74999999965</v>
          </cell>
          <cell r="C23">
            <v>130936766.76616795</v>
          </cell>
          <cell r="D23">
            <v>21485900.219999995</v>
          </cell>
          <cell r="E23">
            <v>2638393</v>
          </cell>
          <cell r="F23">
            <v>57708160</v>
          </cell>
          <cell r="G23">
            <v>60346553</v>
          </cell>
        </row>
        <row r="24">
          <cell r="B24">
            <v>0</v>
          </cell>
          <cell r="C24">
            <v>0</v>
          </cell>
          <cell r="D24" t="str">
            <v xml:space="preserve"> 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Operating expenses: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 xml:space="preserve">   Losses and LAE incurred</v>
          </cell>
          <cell r="B27">
            <v>0</v>
          </cell>
          <cell r="C27">
            <v>68402828.267295003</v>
          </cell>
          <cell r="D27">
            <v>0</v>
          </cell>
          <cell r="F27">
            <v>35404295</v>
          </cell>
          <cell r="G27">
            <v>35404295</v>
          </cell>
        </row>
        <row r="28">
          <cell r="A28" t="str">
            <v xml:space="preserve">   Commissions - affiliates</v>
          </cell>
          <cell r="B28">
            <v>0</v>
          </cell>
          <cell r="C28">
            <v>21924806.240000002</v>
          </cell>
          <cell r="D28">
            <v>0</v>
          </cell>
          <cell r="F28">
            <v>12316</v>
          </cell>
          <cell r="G28">
            <v>12316</v>
          </cell>
        </row>
        <row r="29">
          <cell r="A29" t="str">
            <v xml:space="preserve">   Commissions  - non affiliates</v>
          </cell>
          <cell r="B29">
            <v>0</v>
          </cell>
          <cell r="C29">
            <v>14361608.458999999</v>
          </cell>
          <cell r="D29">
            <v>0</v>
          </cell>
          <cell r="F29">
            <v>10954062</v>
          </cell>
          <cell r="G29">
            <v>10954062</v>
          </cell>
        </row>
        <row r="30">
          <cell r="A30" t="str">
            <v xml:space="preserve">   Service fee expense - affiliates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 xml:space="preserve">   Interest expense</v>
          </cell>
          <cell r="B31">
            <v>2043730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 xml:space="preserve">   LOC Expenses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1206000</v>
          </cell>
          <cell r="G32">
            <v>1206000</v>
          </cell>
        </row>
        <row r="33">
          <cell r="A33" t="str">
            <v xml:space="preserve">   Other operating expenses</v>
          </cell>
          <cell r="B33">
            <v>448802.91999999993</v>
          </cell>
          <cell r="C33">
            <v>4766943.58</v>
          </cell>
          <cell r="D33">
            <v>21485617.190000009</v>
          </cell>
          <cell r="E33">
            <v>2725473</v>
          </cell>
          <cell r="F33">
            <v>5912153</v>
          </cell>
          <cell r="G33">
            <v>8637626</v>
          </cell>
        </row>
        <row r="34">
          <cell r="A34" t="str">
            <v xml:space="preserve">     Total expenses</v>
          </cell>
          <cell r="B34">
            <v>2492532.92</v>
          </cell>
          <cell r="C34">
            <v>109456186.546295</v>
          </cell>
          <cell r="D34">
            <v>21485617.190000009</v>
          </cell>
          <cell r="E34">
            <v>2725473</v>
          </cell>
          <cell r="F34">
            <v>53488826</v>
          </cell>
          <cell r="G34">
            <v>56214299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Income before income taxes</v>
          </cell>
          <cell r="B36">
            <v>-2222882.1700000004</v>
          </cell>
          <cell r="C36">
            <v>21480580.219872952</v>
          </cell>
          <cell r="D36">
            <v>283.02999998629093</v>
          </cell>
          <cell r="E36">
            <v>-87080</v>
          </cell>
          <cell r="F36">
            <v>4219334</v>
          </cell>
          <cell r="G36">
            <v>4132254</v>
          </cell>
        </row>
        <row r="37">
          <cell r="B37">
            <v>0</v>
          </cell>
          <cell r="C37">
            <v>0</v>
          </cell>
          <cell r="D37" t="str">
            <v xml:space="preserve"> 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Income tax expense (benefit)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 xml:space="preserve">   Current -Federal</v>
          </cell>
          <cell r="B39">
            <v>-836101</v>
          </cell>
          <cell r="C39">
            <v>5559021</v>
          </cell>
          <cell r="D39">
            <v>-1499016</v>
          </cell>
          <cell r="E39">
            <v>6538</v>
          </cell>
          <cell r="F39">
            <v>1343218</v>
          </cell>
          <cell r="G39">
            <v>1349756</v>
          </cell>
        </row>
        <row r="40">
          <cell r="A40" t="str">
            <v xml:space="preserve">                 - Foreign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</row>
        <row r="41">
          <cell r="A41" t="str">
            <v xml:space="preserve">                 -State &amp; local</v>
          </cell>
          <cell r="B41">
            <v>0</v>
          </cell>
          <cell r="C41">
            <v>0</v>
          </cell>
          <cell r="D41">
            <v>-5550</v>
          </cell>
          <cell r="F41">
            <v>0</v>
          </cell>
          <cell r="G41">
            <v>0</v>
          </cell>
        </row>
        <row r="42">
          <cell r="A42" t="str">
            <v xml:space="preserve">   Deferred - Federal</v>
          </cell>
          <cell r="B42">
            <v>14782</v>
          </cell>
          <cell r="C42">
            <v>71793</v>
          </cell>
          <cell r="D42">
            <v>1555161.15</v>
          </cell>
          <cell r="E42">
            <v>-24885</v>
          </cell>
          <cell r="F42">
            <v>160131</v>
          </cell>
          <cell r="G42">
            <v>135246</v>
          </cell>
        </row>
        <row r="43">
          <cell r="A43" t="str">
            <v xml:space="preserve">                 - Foreign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</v>
          </cell>
          <cell r="G43">
            <v>0</v>
          </cell>
        </row>
        <row r="44">
          <cell r="A44" t="str">
            <v xml:space="preserve">                  -State &amp; local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</v>
          </cell>
          <cell r="G44">
            <v>0</v>
          </cell>
        </row>
        <row r="45">
          <cell r="A45" t="str">
            <v xml:space="preserve">   Total income tax expense</v>
          </cell>
          <cell r="B45">
            <v>-821319</v>
          </cell>
          <cell r="C45">
            <v>5630814</v>
          </cell>
          <cell r="D45">
            <v>50595.149999999907</v>
          </cell>
          <cell r="E45">
            <v>-18347</v>
          </cell>
          <cell r="F45">
            <v>1503349</v>
          </cell>
          <cell r="G45">
            <v>1485002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Net income (loss)</v>
          </cell>
          <cell r="B47">
            <v>-1401563.1700000004</v>
          </cell>
          <cell r="C47">
            <v>15849766.219872952</v>
          </cell>
          <cell r="D47">
            <v>-50312.120000013616</v>
          </cell>
          <cell r="E47">
            <v>-68733</v>
          </cell>
          <cell r="F47">
            <v>2715985</v>
          </cell>
          <cell r="G47">
            <v>2647252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Income from Subsidiaries</v>
          </cell>
          <cell r="B49">
            <v>18446706.099872939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 xml:space="preserve">Consolidated Net income </v>
          </cell>
          <cell r="B51">
            <v>17045142.929872938</v>
          </cell>
          <cell r="C51">
            <v>15849766.219872952</v>
          </cell>
          <cell r="D51">
            <v>-50312.120000013616</v>
          </cell>
          <cell r="E51">
            <v>-68733</v>
          </cell>
          <cell r="F51">
            <v>2715985</v>
          </cell>
          <cell r="G51">
            <v>2647252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0</v>
          </cell>
          <cell r="C53">
            <v>0</v>
          </cell>
          <cell r="E53" t="str">
            <v xml:space="preserve"> </v>
          </cell>
          <cell r="F53" t="str">
            <v xml:space="preserve"> </v>
          </cell>
          <cell r="G53">
            <v>0</v>
          </cell>
        </row>
        <row r="54">
          <cell r="A54" t="str">
            <v>Per share data:</v>
          </cell>
          <cell r="B54">
            <v>0</v>
          </cell>
          <cell r="C54">
            <v>0</v>
          </cell>
          <cell r="D54">
            <v>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Average common shares outstanding: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  Basic</v>
          </cell>
          <cell r="B57">
            <v>0</v>
          </cell>
          <cell r="C57">
            <v>0</v>
          </cell>
          <cell r="D57" t="str">
            <v xml:space="preserve"> 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 xml:space="preserve">  Diluted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Ruler="0" zoomScaleNormal="100" workbookViewId="0">
      <selection activeCell="F35" sqref="F35"/>
    </sheetView>
  </sheetViews>
  <sheetFormatPr defaultRowHeight="12.75"/>
  <sheetData/>
  <sheetProtection password="E53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>
    <oddFooter>&amp;C&amp;Z&amp;F&amp;R&amp;D&amp;T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9"/>
  <sheetViews>
    <sheetView workbookViewId="0">
      <selection activeCell="P28" sqref="P28"/>
    </sheetView>
  </sheetViews>
  <sheetFormatPr defaultRowHeight="12.75"/>
  <cols>
    <col min="1" max="1" width="29.7109375" style="43" customWidth="1"/>
    <col min="2" max="2" width="4.28515625" style="43" customWidth="1"/>
    <col min="3" max="4" width="9" style="43" customWidth="1"/>
    <col min="5" max="5" width="11" style="43" customWidth="1"/>
    <col min="6" max="6" width="9" style="43" customWidth="1"/>
    <col min="7" max="7" width="2.7109375" style="43" customWidth="1"/>
    <col min="8" max="9" width="9" style="43" customWidth="1"/>
    <col min="10" max="10" width="10.5703125" style="43" customWidth="1"/>
    <col min="11" max="11" width="9" style="43" customWidth="1"/>
    <col min="12" max="12" width="2.7109375" style="43" customWidth="1"/>
    <col min="13" max="13" width="11" style="43" bestFit="1" customWidth="1"/>
    <col min="14" max="16384" width="9.140625" style="43"/>
  </cols>
  <sheetData>
    <row r="1" spans="1:13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>
      <c r="A2" s="230" t="s">
        <v>204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1:13" ht="13.5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3.5" thickBot="1">
      <c r="B6" s="203"/>
      <c r="C6" s="232" t="s">
        <v>195</v>
      </c>
      <c r="D6" s="233"/>
      <c r="E6" s="233"/>
      <c r="F6" s="233"/>
      <c r="G6" s="233"/>
      <c r="H6" s="233"/>
      <c r="I6" s="233"/>
      <c r="J6" s="233"/>
      <c r="K6" s="234"/>
      <c r="L6" s="203"/>
      <c r="M6" s="203"/>
    </row>
    <row r="7" spans="1:13">
      <c r="A7" s="203"/>
      <c r="C7" s="235" t="s">
        <v>225</v>
      </c>
      <c r="D7" s="235"/>
      <c r="E7" s="235"/>
      <c r="F7" s="235"/>
      <c r="G7" s="42"/>
      <c r="H7" s="235" t="s">
        <v>226</v>
      </c>
      <c r="I7" s="235"/>
      <c r="J7" s="235"/>
      <c r="K7" s="235"/>
      <c r="L7" s="42"/>
      <c r="M7" s="220" t="s">
        <v>196</v>
      </c>
    </row>
    <row r="8" spans="1:13" ht="25.5">
      <c r="A8" s="44" t="s">
        <v>197</v>
      </c>
      <c r="C8" s="45" t="s">
        <v>9</v>
      </c>
      <c r="D8" s="45" t="s">
        <v>198</v>
      </c>
      <c r="E8" s="45" t="s">
        <v>10</v>
      </c>
      <c r="F8" s="45" t="s">
        <v>0</v>
      </c>
      <c r="G8" s="42"/>
      <c r="H8" s="45" t="s">
        <v>9</v>
      </c>
      <c r="I8" s="45" t="s">
        <v>198</v>
      </c>
      <c r="J8" s="45" t="s">
        <v>10</v>
      </c>
      <c r="K8" s="45" t="s">
        <v>0</v>
      </c>
      <c r="L8" s="42"/>
      <c r="M8" s="45" t="s">
        <v>0</v>
      </c>
    </row>
    <row r="9" spans="1:13">
      <c r="A9" s="46" t="s">
        <v>95</v>
      </c>
      <c r="C9" s="47">
        <v>82637.759219999993</v>
      </c>
      <c r="D9" s="47">
        <v>304361.75362000003</v>
      </c>
      <c r="E9" s="47">
        <v>52313.800940000001</v>
      </c>
      <c r="F9" s="47">
        <v>439314.31378000003</v>
      </c>
      <c r="G9" s="47"/>
      <c r="H9" s="47">
        <v>85572.985899999985</v>
      </c>
      <c r="I9" s="47">
        <v>262256.43483970599</v>
      </c>
      <c r="J9" s="47">
        <v>57222.38697</v>
      </c>
      <c r="K9" s="47">
        <v>405050.80770970561</v>
      </c>
      <c r="M9" s="48">
        <v>8.4590637564783244E-2</v>
      </c>
    </row>
    <row r="10" spans="1:13">
      <c r="A10" s="46" t="s">
        <v>192</v>
      </c>
      <c r="C10" s="49">
        <v>-31312.421139999991</v>
      </c>
      <c r="D10" s="49">
        <v>-88862.939739999943</v>
      </c>
      <c r="E10" s="49">
        <v>-27437.246030000006</v>
      </c>
      <c r="F10" s="49">
        <v>-147611.60690999991</v>
      </c>
      <c r="G10" s="49"/>
      <c r="H10" s="49">
        <v>-20757.419309999983</v>
      </c>
      <c r="I10" s="49">
        <v>-86608.328089705697</v>
      </c>
      <c r="J10" s="49">
        <v>-17704.740659999999</v>
      </c>
      <c r="K10" s="49">
        <v>-125070.48805970566</v>
      </c>
      <c r="M10" s="48">
        <v>0.18022731980971932</v>
      </c>
    </row>
    <row r="11" spans="1:13">
      <c r="A11" s="46" t="s">
        <v>96</v>
      </c>
      <c r="C11" s="49">
        <v>51326.338080000001</v>
      </c>
      <c r="D11" s="49">
        <v>215498.81388000009</v>
      </c>
      <c r="E11" s="49">
        <v>24876.554909999995</v>
      </c>
      <c r="F11" s="49">
        <v>291701.70687000011</v>
      </c>
      <c r="G11" s="49"/>
      <c r="H11" s="49">
        <v>64815.566590000002</v>
      </c>
      <c r="I11" s="49">
        <v>175648.10674999998</v>
      </c>
      <c r="J11" s="49">
        <v>39516.646309999996</v>
      </c>
      <c r="K11" s="49">
        <v>279981.31964999996</v>
      </c>
      <c r="M11" s="48">
        <v>4.1861318586009999E-2</v>
      </c>
    </row>
    <row r="12" spans="1:13">
      <c r="A12" s="46"/>
      <c r="C12" s="49"/>
      <c r="D12" s="49"/>
      <c r="E12" s="49"/>
      <c r="F12" s="49"/>
      <c r="G12" s="49"/>
      <c r="H12" s="49"/>
      <c r="I12" s="49"/>
      <c r="J12" s="49"/>
      <c r="K12" s="49"/>
    </row>
    <row r="13" spans="1:13">
      <c r="A13" s="46" t="s">
        <v>97</v>
      </c>
      <c r="C13" s="49">
        <v>49901.16152999999</v>
      </c>
      <c r="D13" s="49">
        <v>187174.90170999995</v>
      </c>
      <c r="E13" s="49">
        <v>31319.278920000001</v>
      </c>
      <c r="F13" s="49">
        <v>268395.34215999994</v>
      </c>
      <c r="G13" s="49"/>
      <c r="H13" s="49">
        <v>54713.088230000001</v>
      </c>
      <c r="I13" s="49">
        <v>141515.92850000001</v>
      </c>
      <c r="J13" s="49">
        <v>44214.720589999997</v>
      </c>
      <c r="K13" s="49">
        <v>240443.73732000001</v>
      </c>
      <c r="M13" s="48">
        <v>0.11625008474560475</v>
      </c>
    </row>
    <row r="14" spans="1:13">
      <c r="A14" s="46" t="s">
        <v>199</v>
      </c>
      <c r="C14" s="49">
        <v>-21602.687790000007</v>
      </c>
      <c r="D14" s="49">
        <v>-125856.2978</v>
      </c>
      <c r="E14" s="49">
        <v>-14495.008380000007</v>
      </c>
      <c r="F14" s="49">
        <v>-161953.99397000001</v>
      </c>
      <c r="G14" s="49"/>
      <c r="H14" s="49">
        <v>-25291.624939999991</v>
      </c>
      <c r="I14" s="49">
        <v>-96967.536470000006</v>
      </c>
      <c r="J14" s="49">
        <v>-23835.269179999999</v>
      </c>
      <c r="K14" s="49">
        <v>-146095.43059</v>
      </c>
      <c r="M14" s="48">
        <v>0.10854934556102058</v>
      </c>
    </row>
    <row r="15" spans="1:13">
      <c r="A15" s="46" t="s">
        <v>100</v>
      </c>
      <c r="C15" s="49">
        <v>-6460.8763499999986</v>
      </c>
      <c r="D15" s="49">
        <v>-17307.253990000001</v>
      </c>
      <c r="E15" s="49">
        <v>-2851.6262199999996</v>
      </c>
      <c r="F15" s="49">
        <v>-26619.756559999998</v>
      </c>
      <c r="G15" s="49"/>
      <c r="H15" s="49">
        <v>-6648.0060600000006</v>
      </c>
      <c r="I15" s="49">
        <v>-10040.20289</v>
      </c>
      <c r="J15" s="49">
        <v>-6040.1151100000016</v>
      </c>
      <c r="K15" s="49">
        <v>-22728.324060000003</v>
      </c>
      <c r="M15" s="48">
        <v>0.17121510982187196</v>
      </c>
    </row>
    <row r="16" spans="1:13">
      <c r="A16" s="46" t="s">
        <v>4</v>
      </c>
      <c r="C16" s="49">
        <v>-13375.478350000001</v>
      </c>
      <c r="D16" s="49">
        <v>-40720.0527</v>
      </c>
      <c r="E16" s="49">
        <v>-10966.667170000001</v>
      </c>
      <c r="F16" s="49">
        <v>-65062.198220000006</v>
      </c>
      <c r="G16" s="49"/>
      <c r="H16" s="49">
        <v>-11632.914159481201</v>
      </c>
      <c r="I16" s="49">
        <v>-34987.892377541852</v>
      </c>
      <c r="J16" s="49">
        <v>-10211.5369870955</v>
      </c>
      <c r="K16" s="49">
        <v>-56833.343524118522</v>
      </c>
      <c r="M16" s="48">
        <v>0.14478920622344491</v>
      </c>
    </row>
    <row r="17" spans="1:13">
      <c r="A17" s="46" t="s">
        <v>189</v>
      </c>
      <c r="C17" s="50">
        <v>175.09857</v>
      </c>
      <c r="D17" s="50">
        <v>141.37823</v>
      </c>
      <c r="E17" s="50">
        <v>0.51558000000000004</v>
      </c>
      <c r="F17" s="50">
        <v>316.99238000000003</v>
      </c>
      <c r="G17" s="49"/>
      <c r="H17" s="50">
        <v>521.04554172756002</v>
      </c>
      <c r="I17" s="50">
        <v>640.1392846137569</v>
      </c>
      <c r="J17" s="50">
        <v>88.351179999999999</v>
      </c>
      <c r="K17" s="50">
        <v>1248.5360063413168</v>
      </c>
      <c r="M17" s="48">
        <v>-0.7461087398441093</v>
      </c>
    </row>
    <row r="18" spans="1:13">
      <c r="A18" s="46"/>
      <c r="C18" s="51"/>
      <c r="D18" s="51"/>
      <c r="E18" s="51"/>
      <c r="F18" s="51"/>
      <c r="G18" s="49"/>
      <c r="H18" s="51"/>
      <c r="I18" s="51"/>
      <c r="J18" s="51"/>
      <c r="K18" s="51"/>
    </row>
    <row r="19" spans="1:13">
      <c r="A19" s="46" t="s">
        <v>167</v>
      </c>
      <c r="C19" s="52">
        <v>8637.2176099999833</v>
      </c>
      <c r="D19" s="52">
        <v>3432.6754499999493</v>
      </c>
      <c r="E19" s="52">
        <v>3006.4927299999936</v>
      </c>
      <c r="F19" s="52">
        <v>15076.385789999931</v>
      </c>
      <c r="G19" s="49"/>
      <c r="H19" s="52">
        <v>11660.5886122464</v>
      </c>
      <c r="I19" s="52">
        <v>160.43604707190801</v>
      </c>
      <c r="J19" s="52">
        <v>4216.1504929045168</v>
      </c>
      <c r="K19" s="52">
        <v>16037.175152222808</v>
      </c>
      <c r="M19" s="48">
        <v>-5.991013710975826E-2</v>
      </c>
    </row>
    <row r="20" spans="1:13">
      <c r="C20" s="49"/>
      <c r="D20" s="49"/>
      <c r="E20" s="49"/>
      <c r="F20" s="49"/>
      <c r="G20" s="49"/>
      <c r="H20" s="49"/>
      <c r="I20" s="49"/>
      <c r="J20" s="49"/>
      <c r="K20" s="49"/>
    </row>
    <row r="21" spans="1:13">
      <c r="A21" s="46" t="s">
        <v>200</v>
      </c>
      <c r="C21" s="53">
        <v>0.433</v>
      </c>
      <c r="D21" s="53">
        <v>0.67200000000000004</v>
      </c>
      <c r="E21" s="53">
        <v>0.46300000000000002</v>
      </c>
      <c r="F21" s="53">
        <v>0.60299999999999998</v>
      </c>
      <c r="G21" s="49"/>
      <c r="H21" s="53">
        <v>0.46200000000000002</v>
      </c>
      <c r="I21" s="53">
        <v>0.68500000000000005</v>
      </c>
      <c r="J21" s="53">
        <v>0.53900000000000003</v>
      </c>
      <c r="K21" s="53">
        <v>0.60799999999999998</v>
      </c>
    </row>
    <row r="22" spans="1:13">
      <c r="A22" s="46" t="s">
        <v>6</v>
      </c>
      <c r="C22" s="53">
        <v>0.129</v>
      </c>
      <c r="D22" s="53">
        <v>9.1999999999999998E-2</v>
      </c>
      <c r="E22" s="53">
        <v>9.0999999999999998E-2</v>
      </c>
      <c r="F22" s="53">
        <v>9.9000000000000005E-2</v>
      </c>
      <c r="G22" s="49"/>
      <c r="H22" s="53">
        <v>0.122</v>
      </c>
      <c r="I22" s="53">
        <v>7.0999999999999994E-2</v>
      </c>
      <c r="J22" s="53">
        <v>0.13700000000000001</v>
      </c>
      <c r="K22" s="53">
        <v>9.5000000000000001E-2</v>
      </c>
    </row>
    <row r="23" spans="1:13" ht="15.75">
      <c r="A23" s="30" t="s">
        <v>201</v>
      </c>
      <c r="C23" s="54">
        <v>0.26499999999999996</v>
      </c>
      <c r="D23" s="54">
        <v>0.21799999999999994</v>
      </c>
      <c r="E23" s="54">
        <v>0.35</v>
      </c>
      <c r="F23" s="54">
        <v>0.24199999999999997</v>
      </c>
      <c r="G23" s="49"/>
      <c r="H23" s="54">
        <v>0.20300000000000001</v>
      </c>
      <c r="I23" s="54">
        <v>0.24299999999999994</v>
      </c>
      <c r="J23" s="54">
        <v>0.22899999999999998</v>
      </c>
      <c r="K23" s="54">
        <v>0.23000000000000007</v>
      </c>
    </row>
    <row r="24" spans="1:13" ht="13.5" thickBot="1">
      <c r="A24" s="46" t="s">
        <v>7</v>
      </c>
      <c r="C24" s="55">
        <v>0.82699999999999996</v>
      </c>
      <c r="D24" s="55">
        <v>0.98199999999999998</v>
      </c>
      <c r="E24" s="55">
        <v>0.90400000000000003</v>
      </c>
      <c r="F24" s="55">
        <v>0.94399999999999995</v>
      </c>
      <c r="G24" s="49"/>
      <c r="H24" s="55">
        <v>0.78700000000000003</v>
      </c>
      <c r="I24" s="55">
        <v>0.999</v>
      </c>
      <c r="J24" s="55">
        <v>0.90500000000000003</v>
      </c>
      <c r="K24" s="55">
        <v>0.93300000000000005</v>
      </c>
    </row>
    <row r="25" spans="1:13" ht="15.75" thickTop="1">
      <c r="A25" s="56"/>
      <c r="C25" s="90"/>
      <c r="D25" s="90"/>
      <c r="E25" s="90"/>
      <c r="F25" s="90"/>
      <c r="G25" s="49"/>
      <c r="H25" s="49"/>
      <c r="I25" s="49"/>
      <c r="J25" s="49"/>
      <c r="K25" s="49"/>
    </row>
    <row r="26" spans="1:13">
      <c r="A26" s="206" t="s">
        <v>215</v>
      </c>
      <c r="C26" s="90"/>
      <c r="D26" s="90"/>
      <c r="E26" s="90"/>
      <c r="F26" s="90"/>
      <c r="G26" s="49"/>
      <c r="H26" s="49"/>
      <c r="I26" s="49"/>
      <c r="J26" s="49"/>
      <c r="K26" s="49"/>
    </row>
    <row r="27" spans="1:13" ht="13.5" thickBot="1">
      <c r="A27" s="57"/>
      <c r="C27" s="90"/>
      <c r="D27" s="90"/>
      <c r="E27" s="90"/>
      <c r="F27" s="90"/>
      <c r="G27" s="49"/>
      <c r="H27" s="49"/>
      <c r="I27" s="49"/>
      <c r="J27" s="49"/>
      <c r="K27" s="49"/>
    </row>
    <row r="28" spans="1:13" ht="13.5" thickBot="1">
      <c r="C28" s="232" t="s">
        <v>203</v>
      </c>
      <c r="D28" s="233"/>
      <c r="E28" s="233"/>
      <c r="F28" s="233"/>
      <c r="G28" s="233"/>
      <c r="H28" s="233"/>
      <c r="I28" s="233"/>
      <c r="J28" s="233"/>
      <c r="K28" s="234"/>
      <c r="L28" s="203"/>
      <c r="M28" s="203"/>
    </row>
    <row r="29" spans="1:13" ht="12.75" customHeight="1">
      <c r="A29" s="203"/>
      <c r="C29" s="235" t="s">
        <v>225</v>
      </c>
      <c r="D29" s="235"/>
      <c r="E29" s="235"/>
      <c r="F29" s="235"/>
      <c r="G29" s="42"/>
      <c r="H29" s="235" t="s">
        <v>226</v>
      </c>
      <c r="I29" s="235"/>
      <c r="J29" s="235"/>
      <c r="K29" s="235"/>
      <c r="M29" s="220" t="s">
        <v>196</v>
      </c>
    </row>
    <row r="30" spans="1:13" ht="38.25">
      <c r="A30" s="44" t="s">
        <v>197</v>
      </c>
      <c r="C30" s="59" t="s">
        <v>9</v>
      </c>
      <c r="D30" s="59" t="s">
        <v>198</v>
      </c>
      <c r="E30" s="59" t="s">
        <v>10</v>
      </c>
      <c r="F30" s="59" t="s">
        <v>0</v>
      </c>
      <c r="G30" s="58"/>
      <c r="H30" s="45" t="s">
        <v>9</v>
      </c>
      <c r="I30" s="45" t="s">
        <v>198</v>
      </c>
      <c r="J30" s="45" t="s">
        <v>10</v>
      </c>
      <c r="K30" s="45" t="s">
        <v>0</v>
      </c>
      <c r="M30" s="45" t="s">
        <v>0</v>
      </c>
    </row>
    <row r="31" spans="1:13">
      <c r="A31" s="46" t="s">
        <v>95</v>
      </c>
      <c r="C31" s="47">
        <v>108841.99902</v>
      </c>
      <c r="D31" s="47">
        <v>74565.209029999984</v>
      </c>
      <c r="E31" s="47">
        <v>47809.777199999997</v>
      </c>
      <c r="F31" s="47">
        <v>231216.98524999997</v>
      </c>
      <c r="G31" s="47"/>
      <c r="H31" s="47">
        <v>109513.82622999999</v>
      </c>
      <c r="I31" s="47">
        <v>93554.789669999998</v>
      </c>
      <c r="J31" s="47">
        <v>36854.586199999998</v>
      </c>
      <c r="K31" s="47">
        <v>239924.20209999999</v>
      </c>
      <c r="M31" s="48">
        <v>-3.6291531966295226E-2</v>
      </c>
    </row>
    <row r="32" spans="1:13">
      <c r="A32" s="46" t="s">
        <v>192</v>
      </c>
      <c r="C32" s="49">
        <v>-19948.132899999997</v>
      </c>
      <c r="D32" s="49">
        <v>-40642.069809999986</v>
      </c>
      <c r="E32" s="49">
        <v>-15286.787480000003</v>
      </c>
      <c r="F32" s="49">
        <v>-75876.990189999982</v>
      </c>
      <c r="G32" s="49"/>
      <c r="H32" s="49">
        <v>-29427.278942499979</v>
      </c>
      <c r="I32" s="49">
        <v>-55747.671176000003</v>
      </c>
      <c r="J32" s="49">
        <v>-13752.2814</v>
      </c>
      <c r="K32" s="49">
        <v>-98927.231518499961</v>
      </c>
      <c r="M32" s="48">
        <v>-0.23300198514288203</v>
      </c>
    </row>
    <row r="33" spans="1:13">
      <c r="A33" s="46" t="s">
        <v>96</v>
      </c>
      <c r="C33" s="49">
        <v>88893.866120000006</v>
      </c>
      <c r="D33" s="49">
        <v>33923.139219999997</v>
      </c>
      <c r="E33" s="49">
        <v>32522.989719999994</v>
      </c>
      <c r="F33" s="49">
        <v>155339.99505999999</v>
      </c>
      <c r="G33" s="49"/>
      <c r="H33" s="49">
        <v>80086.547287500012</v>
      </c>
      <c r="I33" s="49">
        <v>37807.118494000002</v>
      </c>
      <c r="J33" s="49">
        <v>23103.304800000002</v>
      </c>
      <c r="K33" s="49">
        <v>140996.97058150003</v>
      </c>
      <c r="M33" s="48">
        <v>0.10172576346389867</v>
      </c>
    </row>
    <row r="34" spans="1:13">
      <c r="A34" s="46"/>
      <c r="C34" s="49"/>
      <c r="D34" s="49"/>
      <c r="E34" s="49"/>
      <c r="F34" s="49"/>
      <c r="G34" s="49"/>
      <c r="H34" s="49"/>
      <c r="I34" s="49"/>
      <c r="J34" s="49"/>
      <c r="K34" s="49"/>
    </row>
    <row r="35" spans="1:13">
      <c r="A35" s="46" t="s">
        <v>97</v>
      </c>
      <c r="C35" s="49">
        <v>77923.695260000008</v>
      </c>
      <c r="D35" s="49">
        <v>26232.905559999999</v>
      </c>
      <c r="E35" s="49">
        <v>24553.981780000002</v>
      </c>
      <c r="F35" s="49">
        <v>128710.58260000001</v>
      </c>
      <c r="G35" s="49"/>
      <c r="H35" s="49">
        <v>72220.692145499983</v>
      </c>
      <c r="I35" s="49">
        <v>32906.958913999995</v>
      </c>
      <c r="J35" s="49">
        <v>16587.448059999999</v>
      </c>
      <c r="K35" s="49">
        <v>121715.09911949998</v>
      </c>
      <c r="M35" s="48">
        <v>5.7474245439605297E-2</v>
      </c>
    </row>
    <row r="36" spans="1:13">
      <c r="A36" s="46" t="s">
        <v>199</v>
      </c>
      <c r="C36" s="49">
        <v>-40943.05399</v>
      </c>
      <c r="D36" s="49">
        <v>-8963.5726100000029</v>
      </c>
      <c r="E36" s="49">
        <v>-12147.460930000003</v>
      </c>
      <c r="F36" s="49">
        <v>-62054.087530000004</v>
      </c>
      <c r="G36" s="49"/>
      <c r="H36" s="49">
        <v>-42659.534924170999</v>
      </c>
      <c r="I36" s="49">
        <v>-16894.1370905</v>
      </c>
      <c r="J36" s="49">
        <v>-6959.2659800000001</v>
      </c>
      <c r="K36" s="49">
        <v>-66512.937994670996</v>
      </c>
      <c r="M36" s="48">
        <v>-6.7037340389748443E-2</v>
      </c>
    </row>
    <row r="37" spans="1:13">
      <c r="A37" s="46" t="s">
        <v>100</v>
      </c>
      <c r="C37" s="49">
        <v>-18685.479829999997</v>
      </c>
      <c r="D37" s="49">
        <v>-1182.1473299999991</v>
      </c>
      <c r="E37" s="49">
        <v>-2844.3623299999999</v>
      </c>
      <c r="F37" s="49">
        <v>-22710.989489999996</v>
      </c>
      <c r="G37" s="49"/>
      <c r="H37" s="49">
        <v>-20007.124965499999</v>
      </c>
      <c r="I37" s="49">
        <v>195.14236</v>
      </c>
      <c r="J37" s="49">
        <v>-52.272519999999901</v>
      </c>
      <c r="K37" s="49">
        <v>-19864.2551255</v>
      </c>
      <c r="M37" s="48">
        <v>0.1433093940102293</v>
      </c>
    </row>
    <row r="38" spans="1:13">
      <c r="A38" s="46" t="s">
        <v>4</v>
      </c>
      <c r="C38" s="49">
        <v>-13443.633820000001</v>
      </c>
      <c r="D38" s="49">
        <v>-12150.48666</v>
      </c>
      <c r="E38" s="49">
        <v>-8781.4810899999993</v>
      </c>
      <c r="F38" s="49">
        <v>-34374.601569999999</v>
      </c>
      <c r="G38" s="49"/>
      <c r="H38" s="49">
        <v>-12883.312735</v>
      </c>
      <c r="I38" s="49">
        <v>-10850.490893800001</v>
      </c>
      <c r="J38" s="49">
        <v>-6762.2457339000002</v>
      </c>
      <c r="K38" s="49">
        <v>-30495.049362700003</v>
      </c>
      <c r="M38" s="48">
        <v>0.12721908271593968</v>
      </c>
    </row>
    <row r="39" spans="1:13">
      <c r="A39" s="46" t="s">
        <v>189</v>
      </c>
      <c r="C39" s="50">
        <v>0</v>
      </c>
      <c r="D39" s="50">
        <v>0</v>
      </c>
      <c r="E39" s="50">
        <v>0</v>
      </c>
      <c r="F39" s="50">
        <v>0</v>
      </c>
      <c r="G39" s="49"/>
      <c r="H39" s="50">
        <v>9.3721701355118707</v>
      </c>
      <c r="I39" s="50">
        <v>4.6791066348096857</v>
      </c>
      <c r="J39" s="50">
        <v>3.2570739712846901</v>
      </c>
      <c r="K39" s="50">
        <v>17.308350741606244</v>
      </c>
      <c r="M39" s="48" t="s">
        <v>239</v>
      </c>
    </row>
    <row r="40" spans="1:13">
      <c r="A40" s="46"/>
      <c r="C40" s="51"/>
      <c r="D40" s="51"/>
      <c r="E40" s="51"/>
      <c r="F40" s="51"/>
      <c r="G40" s="49"/>
      <c r="H40" s="51"/>
      <c r="I40" s="51"/>
      <c r="J40" s="51"/>
      <c r="K40" s="51"/>
    </row>
    <row r="41" spans="1:13">
      <c r="A41" s="46" t="s">
        <v>167</v>
      </c>
      <c r="C41" s="52">
        <v>4851.5276200000098</v>
      </c>
      <c r="D41" s="52">
        <v>3936.6989599999961</v>
      </c>
      <c r="E41" s="52">
        <v>781.67742999999973</v>
      </c>
      <c r="F41" s="52">
        <v>9570.9040100000129</v>
      </c>
      <c r="G41" s="49"/>
      <c r="H41" s="52">
        <v>-3319.9083090355002</v>
      </c>
      <c r="I41" s="52">
        <v>5363.15239633481</v>
      </c>
      <c r="J41" s="52">
        <v>2816.9209000712799</v>
      </c>
      <c r="K41" s="52">
        <v>4860.1649873705874</v>
      </c>
      <c r="M41" s="48">
        <v>0.96925496045310111</v>
      </c>
    </row>
    <row r="42" spans="1:13">
      <c r="C42" s="49"/>
      <c r="D42" s="49"/>
      <c r="E42" s="49"/>
      <c r="F42" s="49"/>
      <c r="G42" s="49"/>
      <c r="H42" s="49"/>
      <c r="I42" s="49"/>
      <c r="J42" s="49"/>
      <c r="K42" s="49"/>
    </row>
    <row r="43" spans="1:13">
      <c r="A43" s="46" t="s">
        <v>200</v>
      </c>
      <c r="C43" s="53">
        <v>0.52500000000000002</v>
      </c>
      <c r="D43" s="53">
        <v>0.34200000000000003</v>
      </c>
      <c r="E43" s="53">
        <v>0.495</v>
      </c>
      <c r="F43" s="53">
        <v>0.48199999999999998</v>
      </c>
      <c r="G43" s="49"/>
      <c r="H43" s="53">
        <v>0.59099999999999997</v>
      </c>
      <c r="I43" s="53">
        <v>0.51300000000000001</v>
      </c>
      <c r="J43" s="53">
        <v>0.42</v>
      </c>
      <c r="K43" s="53">
        <v>0.54600000000000004</v>
      </c>
    </row>
    <row r="44" spans="1:13">
      <c r="A44" s="46" t="s">
        <v>6</v>
      </c>
      <c r="C44" s="53">
        <v>0.24</v>
      </c>
      <c r="D44" s="53">
        <v>4.4999999999999998E-2</v>
      </c>
      <c r="E44" s="53">
        <v>0.11600000000000001</v>
      </c>
      <c r="F44" s="53">
        <v>0.17599999999999999</v>
      </c>
      <c r="G44" s="49"/>
      <c r="H44" s="53">
        <v>0.27700000000000002</v>
      </c>
      <c r="I44" s="53">
        <v>-6.0000000000000001E-3</v>
      </c>
      <c r="J44" s="53">
        <v>3.0000000000000001E-3</v>
      </c>
      <c r="K44" s="53">
        <v>0.16300000000000001</v>
      </c>
    </row>
    <row r="45" spans="1:13" ht="15.75">
      <c r="A45" s="30" t="s">
        <v>201</v>
      </c>
      <c r="C45" s="54">
        <v>0.17299999999999993</v>
      </c>
      <c r="D45" s="54">
        <v>0.46300000000000002</v>
      </c>
      <c r="E45" s="54">
        <v>0.35699999999999998</v>
      </c>
      <c r="F45" s="54">
        <v>0.26800000000000007</v>
      </c>
      <c r="G45" s="49"/>
      <c r="H45" s="54">
        <v>0.17800000000000005</v>
      </c>
      <c r="I45" s="54">
        <v>0.32999999999999996</v>
      </c>
      <c r="J45" s="54">
        <v>0.40699999999999997</v>
      </c>
      <c r="K45" s="54">
        <v>0.25099999999999989</v>
      </c>
    </row>
    <row r="46" spans="1:13" ht="13.5" thickBot="1">
      <c r="A46" s="46" t="s">
        <v>7</v>
      </c>
      <c r="C46" s="55">
        <v>0.93799999999999994</v>
      </c>
      <c r="D46" s="55">
        <v>0.85</v>
      </c>
      <c r="E46" s="55">
        <v>0.96799999999999997</v>
      </c>
      <c r="F46" s="55">
        <v>0.92600000000000005</v>
      </c>
      <c r="G46" s="49"/>
      <c r="H46" s="55">
        <v>1.046</v>
      </c>
      <c r="I46" s="55">
        <v>0.83699999999999997</v>
      </c>
      <c r="J46" s="55">
        <v>0.83</v>
      </c>
      <c r="K46" s="55">
        <v>0.96</v>
      </c>
    </row>
    <row r="47" spans="1:13" ht="15.75" thickTop="1">
      <c r="A47" s="56"/>
      <c r="C47" s="49"/>
      <c r="D47" s="49"/>
      <c r="E47" s="49"/>
      <c r="F47" s="49"/>
      <c r="G47" s="49"/>
      <c r="H47" s="49"/>
      <c r="I47" s="49"/>
      <c r="J47" s="49"/>
      <c r="K47" s="49"/>
    </row>
    <row r="48" spans="1:13">
      <c r="A48" s="205" t="s">
        <v>202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1">
      <c r="A49" s="206" t="s">
        <v>215</v>
      </c>
      <c r="C49" s="49"/>
      <c r="D49" s="49"/>
      <c r="E49" s="49"/>
      <c r="F49" s="49"/>
      <c r="G49" s="49"/>
      <c r="H49" s="49"/>
      <c r="I49" s="49"/>
      <c r="J49" s="49"/>
      <c r="K49" s="49"/>
    </row>
  </sheetData>
  <mergeCells count="9">
    <mergeCell ref="C28:K28"/>
    <mergeCell ref="C29:F29"/>
    <mergeCell ref="H29:K29"/>
    <mergeCell ref="A1:M1"/>
    <mergeCell ref="A2:M2"/>
    <mergeCell ref="A3:M3"/>
    <mergeCell ref="C6:K6"/>
    <mergeCell ref="C7:F7"/>
    <mergeCell ref="H7:K7"/>
  </mergeCells>
  <printOptions horizontalCentered="1"/>
  <pageMargins left="0.5" right="0.5" top="0.75" bottom="0.75" header="0.25" footer="0.5"/>
  <pageSetup scale="77" orientation="portrait" r:id="rId1"/>
  <headerFooter alignWithMargins="0">
    <oddHeader>&amp;L&amp;"Times New Roman,Bold"News Release
Page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H36"/>
  <sheetViews>
    <sheetView zoomScaleNormal="100" workbookViewId="0">
      <selection sqref="A1:G3"/>
    </sheetView>
  </sheetViews>
  <sheetFormatPr defaultRowHeight="12.75"/>
  <cols>
    <col min="1" max="1" width="31.85546875" style="60" customWidth="1"/>
    <col min="2" max="2" width="9.42578125" style="60" customWidth="1"/>
    <col min="3" max="4" width="11.42578125" style="60" customWidth="1"/>
    <col min="5" max="5" width="14.42578125" style="60" customWidth="1"/>
    <col min="6" max="7" width="11.42578125" style="60" customWidth="1"/>
    <col min="8" max="8" width="11.7109375" style="60" bestFit="1" customWidth="1"/>
    <col min="9" max="16384" width="9.140625" style="60"/>
  </cols>
  <sheetData>
    <row r="1" spans="1:8" s="66" customFormat="1">
      <c r="A1" s="225" t="s">
        <v>11</v>
      </c>
      <c r="B1" s="225"/>
      <c r="C1" s="225"/>
      <c r="D1" s="225"/>
      <c r="E1" s="225"/>
      <c r="F1" s="225"/>
      <c r="G1" s="225"/>
      <c r="H1" s="180"/>
    </row>
    <row r="2" spans="1:8" s="66" customFormat="1">
      <c r="A2" s="225" t="s">
        <v>57</v>
      </c>
      <c r="B2" s="225"/>
      <c r="C2" s="225"/>
      <c r="D2" s="225"/>
      <c r="E2" s="225"/>
      <c r="F2" s="225"/>
      <c r="G2" s="225"/>
      <c r="H2" s="180"/>
    </row>
    <row r="3" spans="1:8" s="66" customFormat="1">
      <c r="A3" s="225" t="s">
        <v>86</v>
      </c>
      <c r="B3" s="225"/>
      <c r="C3" s="225"/>
      <c r="D3" s="225"/>
      <c r="E3" s="225"/>
      <c r="F3" s="225"/>
      <c r="G3" s="225"/>
      <c r="H3" s="180"/>
    </row>
    <row r="4" spans="1:8" s="66" customFormat="1">
      <c r="B4" s="175"/>
      <c r="C4" s="175"/>
      <c r="D4" s="175"/>
      <c r="E4" s="175"/>
    </row>
    <row r="5" spans="1:8" s="66" customFormat="1">
      <c r="B5" s="145"/>
      <c r="C5" s="236" t="s">
        <v>227</v>
      </c>
      <c r="D5" s="236"/>
      <c r="E5" s="236"/>
      <c r="F5" s="236"/>
      <c r="G5" s="236"/>
      <c r="H5" s="179"/>
    </row>
    <row r="6" spans="1:8" s="66" customFormat="1">
      <c r="A6" s="60"/>
      <c r="B6" s="142"/>
      <c r="C6" s="236" t="s">
        <v>56</v>
      </c>
      <c r="D6" s="236"/>
      <c r="E6" s="60"/>
      <c r="F6" s="236" t="s">
        <v>39</v>
      </c>
      <c r="G6" s="236"/>
      <c r="H6" s="179"/>
    </row>
    <row r="7" spans="1:8" s="66" customFormat="1">
      <c r="B7" s="60"/>
      <c r="C7" s="105" t="s">
        <v>216</v>
      </c>
      <c r="D7" s="105" t="s">
        <v>216</v>
      </c>
      <c r="E7" s="177" t="s">
        <v>33</v>
      </c>
      <c r="F7" s="105" t="s">
        <v>216</v>
      </c>
      <c r="G7" s="105" t="s">
        <v>216</v>
      </c>
      <c r="H7" s="179"/>
    </row>
    <row r="8" spans="1:8">
      <c r="A8" s="180" t="s">
        <v>57</v>
      </c>
      <c r="B8" s="66"/>
      <c r="C8" s="181" t="s">
        <v>182</v>
      </c>
      <c r="D8" s="181" t="s">
        <v>179</v>
      </c>
      <c r="F8" s="181" t="s">
        <v>182</v>
      </c>
      <c r="G8" s="181" t="s">
        <v>179</v>
      </c>
      <c r="H8" s="178"/>
    </row>
    <row r="9" spans="1:8">
      <c r="A9" s="60" t="s">
        <v>209</v>
      </c>
    </row>
    <row r="10" spans="1:8">
      <c r="A10" s="60" t="s">
        <v>52</v>
      </c>
      <c r="C10" s="142">
        <v>56719.234919999988</v>
      </c>
      <c r="D10" s="142">
        <v>49772.221919999953</v>
      </c>
      <c r="F10" s="90">
        <v>0.41299999999999998</v>
      </c>
      <c r="G10" s="90">
        <v>0.39700000000000002</v>
      </c>
    </row>
    <row r="11" spans="1:8">
      <c r="A11" s="60" t="s">
        <v>53</v>
      </c>
      <c r="C11" s="49">
        <v>27436.001930000017</v>
      </c>
      <c r="D11" s="49">
        <v>23359.379509999981</v>
      </c>
      <c r="F11" s="182">
        <v>0.2</v>
      </c>
      <c r="G11" s="210">
        <v>0.186</v>
      </c>
    </row>
    <row r="12" spans="1:8">
      <c r="A12" s="60" t="s">
        <v>54</v>
      </c>
      <c r="C12" s="176">
        <v>84155.236850000001</v>
      </c>
      <c r="D12" s="176">
        <v>73130.601429999937</v>
      </c>
      <c r="F12" s="183">
        <v>0.61299999999999999</v>
      </c>
      <c r="G12" s="183">
        <v>0.58299999999999996</v>
      </c>
    </row>
    <row r="13" spans="1:8">
      <c r="C13" s="61"/>
      <c r="D13" s="61"/>
      <c r="F13" s="61"/>
      <c r="G13" s="61"/>
    </row>
    <row r="14" spans="1:8">
      <c r="A14" s="60" t="s">
        <v>207</v>
      </c>
    </row>
    <row r="15" spans="1:8">
      <c r="A15" s="60" t="s">
        <v>52</v>
      </c>
      <c r="C15" s="61">
        <v>33891.337239999986</v>
      </c>
      <c r="D15" s="61">
        <v>31547.614281183</v>
      </c>
      <c r="F15" s="90">
        <v>0.53600000000000003</v>
      </c>
      <c r="G15" s="90">
        <v>0.52900000000000003</v>
      </c>
    </row>
    <row r="16" spans="1:8">
      <c r="A16" s="60" t="s">
        <v>53</v>
      </c>
      <c r="C16" s="49">
        <v>-1527.5675599999986</v>
      </c>
      <c r="D16" s="49">
        <v>3745</v>
      </c>
      <c r="F16" s="182">
        <v>-2.4E-2</v>
      </c>
      <c r="G16" s="182">
        <v>6.3E-2</v>
      </c>
    </row>
    <row r="17" spans="1:7">
      <c r="A17" s="60" t="s">
        <v>54</v>
      </c>
      <c r="C17" s="176">
        <v>32362.76967999999</v>
      </c>
      <c r="D17" s="176">
        <v>35292.614281183</v>
      </c>
      <c r="F17" s="183">
        <v>0.51200000000000001</v>
      </c>
      <c r="G17" s="183">
        <v>0.59200000000000008</v>
      </c>
    </row>
    <row r="19" spans="1:7">
      <c r="A19" s="60" t="s">
        <v>210</v>
      </c>
    </row>
    <row r="20" spans="1:7">
      <c r="A20" s="60" t="s">
        <v>52</v>
      </c>
      <c r="C20" s="61">
        <v>20036.869459999994</v>
      </c>
      <c r="D20" s="61">
        <v>22301.514929999976</v>
      </c>
      <c r="F20" s="90">
        <v>0.47899999999999998</v>
      </c>
      <c r="G20" s="90">
        <v>0.48299999999999998</v>
      </c>
    </row>
    <row r="21" spans="1:7">
      <c r="A21" s="60" t="s">
        <v>53</v>
      </c>
      <c r="C21" s="49">
        <v>5417.7718200000036</v>
      </c>
      <c r="D21" s="49">
        <v>9494</v>
      </c>
      <c r="F21" s="182">
        <v>0.129</v>
      </c>
      <c r="G21" s="90">
        <v>0.20599999999999999</v>
      </c>
    </row>
    <row r="22" spans="1:7">
      <c r="A22" s="60" t="s">
        <v>54</v>
      </c>
      <c r="C22" s="176">
        <v>25454.64128</v>
      </c>
      <c r="D22" s="176">
        <v>31795.514929999976</v>
      </c>
      <c r="F22" s="183">
        <v>0.60799999999999998</v>
      </c>
      <c r="G22" s="183">
        <v>0.68899999999999995</v>
      </c>
    </row>
    <row r="24" spans="1:7">
      <c r="A24" s="60" t="s">
        <v>0</v>
      </c>
      <c r="B24" s="66"/>
    </row>
    <row r="25" spans="1:7">
      <c r="A25" s="60" t="s">
        <v>52</v>
      </c>
      <c r="C25" s="61">
        <v>110647.44161999997</v>
      </c>
      <c r="D25" s="61">
        <v>103622.35113118292</v>
      </c>
      <c r="E25" s="184"/>
      <c r="F25" s="90">
        <v>0.45700000000000002</v>
      </c>
      <c r="G25" s="90">
        <v>0.44900000000000001</v>
      </c>
    </row>
    <row r="26" spans="1:7">
      <c r="A26" s="60" t="s">
        <v>53</v>
      </c>
      <c r="C26" s="50">
        <v>31326.206190000023</v>
      </c>
      <c r="D26" s="50">
        <v>36598.379509999984</v>
      </c>
      <c r="F26" s="182">
        <v>0.129</v>
      </c>
      <c r="G26" s="182">
        <v>0.158</v>
      </c>
    </row>
    <row r="27" spans="1:7" ht="13.5" thickBot="1">
      <c r="A27" s="66" t="s">
        <v>54</v>
      </c>
      <c r="B27" s="66"/>
      <c r="C27" s="144">
        <v>141972.64780999999</v>
      </c>
      <c r="D27" s="144">
        <v>140219.73064118292</v>
      </c>
      <c r="E27" s="184"/>
      <c r="F27" s="185">
        <v>0.58600000000000008</v>
      </c>
      <c r="G27" s="185">
        <v>0.60699999999999998</v>
      </c>
    </row>
    <row r="28" spans="1:7" ht="13.5" thickTop="1"/>
    <row r="29" spans="1:7">
      <c r="C29" s="236" t="s">
        <v>56</v>
      </c>
      <c r="D29" s="236"/>
      <c r="F29" s="236" t="s">
        <v>60</v>
      </c>
      <c r="G29" s="236"/>
    </row>
    <row r="30" spans="1:7">
      <c r="A30" s="180" t="s">
        <v>61</v>
      </c>
      <c r="C30" s="105" t="s">
        <v>216</v>
      </c>
      <c r="D30" s="105" t="s">
        <v>216</v>
      </c>
      <c r="E30" s="177" t="s">
        <v>33</v>
      </c>
      <c r="F30" s="105" t="s">
        <v>216</v>
      </c>
      <c r="G30" s="105" t="s">
        <v>216</v>
      </c>
    </row>
    <row r="31" spans="1:7">
      <c r="A31" s="186" t="s">
        <v>62</v>
      </c>
      <c r="B31" s="66"/>
      <c r="C31" s="181" t="s">
        <v>182</v>
      </c>
      <c r="D31" s="181" t="s">
        <v>179</v>
      </c>
      <c r="F31" s="181" t="s">
        <v>182</v>
      </c>
      <c r="G31" s="181" t="s">
        <v>179</v>
      </c>
    </row>
    <row r="32" spans="1:7">
      <c r="A32" s="60" t="s">
        <v>211</v>
      </c>
      <c r="C32" s="47">
        <v>7828.6931800000002</v>
      </c>
      <c r="D32" s="47">
        <v>12581.636010000002</v>
      </c>
      <c r="F32" s="187">
        <v>3.2000000000000001E-2</v>
      </c>
      <c r="G32" s="187">
        <v>5.3999999999999999E-2</v>
      </c>
    </row>
    <row r="33" spans="1:7">
      <c r="A33" s="60" t="s">
        <v>212</v>
      </c>
      <c r="C33" s="61">
        <v>-580.58311999999989</v>
      </c>
      <c r="D33" s="61">
        <v>10373.39787310722</v>
      </c>
      <c r="F33" s="187">
        <v>-2E-3</v>
      </c>
      <c r="G33" s="187">
        <v>4.4999999999999998E-2</v>
      </c>
    </row>
    <row r="34" spans="1:7">
      <c r="A34" s="60" t="s">
        <v>180</v>
      </c>
      <c r="C34" s="50">
        <v>7.0000000000002274</v>
      </c>
      <c r="D34" s="50">
        <v>-2440.0003333333334</v>
      </c>
      <c r="F34" s="187">
        <v>0</v>
      </c>
      <c r="G34" s="187">
        <v>-9.9999999999999985E-3</v>
      </c>
    </row>
    <row r="35" spans="1:7" ht="13.5" thickBot="1">
      <c r="A35" s="60" t="s">
        <v>59</v>
      </c>
      <c r="C35" s="144">
        <v>7255.11006</v>
      </c>
      <c r="D35" s="144">
        <v>20515.033549773889</v>
      </c>
      <c r="F35" s="185">
        <v>0.03</v>
      </c>
      <c r="G35" s="185">
        <v>8.8999999999999996E-2</v>
      </c>
    </row>
    <row r="36" spans="1:7" ht="4.5" customHeight="1" thickTop="1"/>
  </sheetData>
  <sheetProtection formatCells="0" formatColumns="0" formatRows="0" insertColumns="0" insertRows="0" insertHyperlinks="0" deleteColumns="0" deleteRows="0" sort="0" autoFilter="0" pivotTables="0"/>
  <mergeCells count="8">
    <mergeCell ref="C29:D29"/>
    <mergeCell ref="F29:G29"/>
    <mergeCell ref="C5:G5"/>
    <mergeCell ref="A1:G1"/>
    <mergeCell ref="A2:G2"/>
    <mergeCell ref="A3:G3"/>
    <mergeCell ref="C6:D6"/>
    <mergeCell ref="F6:G6"/>
  </mergeCells>
  <printOptions horizontalCentered="1"/>
  <pageMargins left="0.5" right="0.5" top="0.75" bottom="0.75" header="0.25" footer="0.5"/>
  <pageSetup scale="86" orientation="portrait" r:id="rId1"/>
  <headerFooter alignWithMargins="0">
    <oddHeader>&amp;L&amp;"Times New Roman,Bold"News Release
Page 12</oddHeader>
  </headerFooter>
  <ignoredErrors>
    <ignoredError sqref="C8:H8 C31:G3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6"/>
  <sheetViews>
    <sheetView zoomScaleNormal="100" workbookViewId="0">
      <selection activeCell="F41" sqref="F41"/>
    </sheetView>
  </sheetViews>
  <sheetFormatPr defaultRowHeight="12.75"/>
  <cols>
    <col min="1" max="1" width="31.85546875" style="60" customWidth="1"/>
    <col min="2" max="2" width="9.42578125" style="60" customWidth="1"/>
    <col min="3" max="4" width="11.42578125" style="60" customWidth="1"/>
    <col min="5" max="5" width="14.42578125" style="60" customWidth="1"/>
    <col min="6" max="7" width="11.42578125" style="60" customWidth="1"/>
    <col min="8" max="16384" width="9.140625" style="60"/>
  </cols>
  <sheetData>
    <row r="1" spans="1:7" s="66" customFormat="1">
      <c r="A1" s="225" t="s">
        <v>11</v>
      </c>
      <c r="B1" s="225"/>
      <c r="C1" s="225"/>
      <c r="D1" s="225"/>
      <c r="E1" s="225"/>
      <c r="F1" s="225"/>
      <c r="G1" s="225"/>
    </row>
    <row r="2" spans="1:7" s="66" customFormat="1">
      <c r="A2" s="225" t="s">
        <v>57</v>
      </c>
      <c r="B2" s="225"/>
      <c r="C2" s="225"/>
      <c r="D2" s="225"/>
      <c r="E2" s="225"/>
      <c r="F2" s="225"/>
      <c r="G2" s="225"/>
    </row>
    <row r="3" spans="1:7" s="66" customFormat="1">
      <c r="A3" s="225" t="s">
        <v>86</v>
      </c>
      <c r="B3" s="225"/>
      <c r="C3" s="225"/>
      <c r="D3" s="225"/>
      <c r="E3" s="225"/>
      <c r="F3" s="225"/>
      <c r="G3" s="225"/>
    </row>
    <row r="4" spans="1:7" s="66" customFormat="1">
      <c r="B4" s="175"/>
      <c r="C4" s="175"/>
      <c r="D4" s="175"/>
      <c r="E4" s="175"/>
    </row>
    <row r="5" spans="1:7" s="66" customFormat="1">
      <c r="B5" s="145"/>
      <c r="C5" s="236" t="s">
        <v>228</v>
      </c>
      <c r="D5" s="236"/>
      <c r="E5" s="236"/>
      <c r="F5" s="236"/>
      <c r="G5" s="236"/>
    </row>
    <row r="6" spans="1:7" s="66" customFormat="1">
      <c r="A6" s="60"/>
      <c r="B6" s="142"/>
      <c r="C6" s="236" t="s">
        <v>56</v>
      </c>
      <c r="D6" s="236"/>
      <c r="E6" s="60"/>
      <c r="F6" s="236" t="s">
        <v>39</v>
      </c>
      <c r="G6" s="236"/>
    </row>
    <row r="7" spans="1:7" s="66" customFormat="1">
      <c r="B7" s="60"/>
      <c r="C7" s="105" t="s">
        <v>216</v>
      </c>
      <c r="D7" s="105" t="s">
        <v>216</v>
      </c>
      <c r="E7" s="177" t="s">
        <v>33</v>
      </c>
      <c r="F7" s="105" t="s">
        <v>216</v>
      </c>
      <c r="G7" s="105" t="s">
        <v>216</v>
      </c>
    </row>
    <row r="8" spans="1:7">
      <c r="A8" s="180" t="s">
        <v>57</v>
      </c>
      <c r="B8" s="66"/>
      <c r="C8" s="181" t="s">
        <v>182</v>
      </c>
      <c r="D8" s="181" t="s">
        <v>179</v>
      </c>
      <c r="F8" s="181" t="s">
        <v>182</v>
      </c>
      <c r="G8" s="181" t="s">
        <v>179</v>
      </c>
    </row>
    <row r="9" spans="1:7">
      <c r="A9" s="60" t="s">
        <v>209</v>
      </c>
    </row>
    <row r="10" spans="1:7">
      <c r="A10" s="60" t="s">
        <v>52</v>
      </c>
      <c r="C10" s="142">
        <v>119452.85834000002</v>
      </c>
      <c r="D10" s="142">
        <v>99427.430590000004</v>
      </c>
      <c r="F10" s="90">
        <v>0.44500000000000001</v>
      </c>
      <c r="G10" s="90">
        <v>0.41399999999999998</v>
      </c>
    </row>
    <row r="11" spans="1:7">
      <c r="A11" s="60" t="s">
        <v>53</v>
      </c>
      <c r="C11" s="49">
        <v>42501.372630000013</v>
      </c>
      <c r="D11" s="49">
        <v>46668</v>
      </c>
      <c r="F11" s="182">
        <v>0.158</v>
      </c>
      <c r="G11" s="210">
        <v>0.19400000000000001</v>
      </c>
    </row>
    <row r="12" spans="1:7">
      <c r="A12" s="60" t="s">
        <v>54</v>
      </c>
      <c r="C12" s="176">
        <v>161954.23097000003</v>
      </c>
      <c r="D12" s="176">
        <v>146095.43059</v>
      </c>
      <c r="F12" s="183">
        <v>0.60299999999999998</v>
      </c>
      <c r="G12" s="183">
        <v>0.60799999999999998</v>
      </c>
    </row>
    <row r="13" spans="1:7">
      <c r="C13" s="61"/>
      <c r="D13" s="61"/>
      <c r="F13" s="61"/>
      <c r="G13" s="61"/>
    </row>
    <row r="14" spans="1:7">
      <c r="A14" s="60" t="s">
        <v>207</v>
      </c>
    </row>
    <row r="15" spans="1:7">
      <c r="A15" s="60" t="s">
        <v>52</v>
      </c>
      <c r="C15" s="61">
        <v>69427.933440000008</v>
      </c>
      <c r="D15" s="61">
        <v>63235.937994670996</v>
      </c>
      <c r="F15" s="90">
        <v>0.53900000000000003</v>
      </c>
      <c r="G15" s="90">
        <v>0.52</v>
      </c>
    </row>
    <row r="16" spans="1:7">
      <c r="A16" s="60" t="s">
        <v>53</v>
      </c>
      <c r="C16" s="49">
        <v>-7373.8459100000018</v>
      </c>
      <c r="D16" s="49">
        <v>3277</v>
      </c>
      <c r="F16" s="182">
        <v>-5.7000000000000002E-2</v>
      </c>
      <c r="G16" s="182">
        <v>2.5999999999999999E-2</v>
      </c>
    </row>
    <row r="17" spans="1:7">
      <c r="A17" s="60" t="s">
        <v>54</v>
      </c>
      <c r="C17" s="176">
        <v>62054.087530000004</v>
      </c>
      <c r="D17" s="176">
        <v>66512.937994670996</v>
      </c>
      <c r="F17" s="183">
        <v>0.48200000000000004</v>
      </c>
      <c r="G17" s="183">
        <v>0.54600000000000004</v>
      </c>
    </row>
    <row r="19" spans="1:7">
      <c r="A19" s="60" t="s">
        <v>210</v>
      </c>
    </row>
    <row r="20" spans="1:7">
      <c r="A20" s="60" t="s">
        <v>52</v>
      </c>
      <c r="C20" s="61">
        <v>41248.703520000003</v>
      </c>
      <c r="D20" s="61">
        <v>41622.148899999993</v>
      </c>
      <c r="F20" s="90">
        <v>0.50700000000000001</v>
      </c>
      <c r="G20" s="90">
        <v>0.442</v>
      </c>
    </row>
    <row r="21" spans="1:7">
      <c r="A21" s="60" t="s">
        <v>53</v>
      </c>
      <c r="C21" s="49">
        <v>6914.0683500000032</v>
      </c>
      <c r="D21" s="49">
        <v>21057</v>
      </c>
      <c r="F21" s="182">
        <v>8.5000000000000006E-2</v>
      </c>
      <c r="G21" s="90">
        <v>0.223</v>
      </c>
    </row>
    <row r="22" spans="1:7">
      <c r="A22" s="60" t="s">
        <v>54</v>
      </c>
      <c r="C22" s="176">
        <v>48162.771870000004</v>
      </c>
      <c r="D22" s="176">
        <v>62679.148899999993</v>
      </c>
      <c r="F22" s="183">
        <v>0.59199999999999997</v>
      </c>
      <c r="G22" s="183">
        <v>0.66500000000000004</v>
      </c>
    </row>
    <row r="24" spans="1:7">
      <c r="A24" s="60" t="s">
        <v>0</v>
      </c>
      <c r="B24" s="66"/>
    </row>
    <row r="25" spans="1:7">
      <c r="A25" s="60" t="s">
        <v>52</v>
      </c>
      <c r="C25" s="61">
        <v>230130.49530000001</v>
      </c>
      <c r="D25" s="61">
        <v>204284.517484671</v>
      </c>
      <c r="E25" s="184"/>
      <c r="F25" s="90">
        <v>0.48099999999999998</v>
      </c>
      <c r="G25" s="90">
        <v>0.44700000000000001</v>
      </c>
    </row>
    <row r="26" spans="1:7">
      <c r="A26" s="60" t="s">
        <v>53</v>
      </c>
      <c r="C26" s="50">
        <v>42040.59507000001</v>
      </c>
      <c r="D26" s="50">
        <v>71002</v>
      </c>
      <c r="F26" s="182">
        <v>8.7999999999999995E-2</v>
      </c>
      <c r="G26" s="182">
        <v>0.156</v>
      </c>
    </row>
    <row r="27" spans="1:7" ht="13.5" thickBot="1">
      <c r="A27" s="66" t="s">
        <v>54</v>
      </c>
      <c r="B27" s="66"/>
      <c r="C27" s="144">
        <v>272171.09037000005</v>
      </c>
      <c r="D27" s="144">
        <v>275286.51748467097</v>
      </c>
      <c r="E27" s="184"/>
      <c r="F27" s="185">
        <v>0.56899999999999995</v>
      </c>
      <c r="G27" s="185">
        <v>0.60299999999999998</v>
      </c>
    </row>
    <row r="28" spans="1:7" ht="13.5" thickTop="1"/>
    <row r="29" spans="1:7">
      <c r="C29" s="236" t="s">
        <v>56</v>
      </c>
      <c r="D29" s="236"/>
      <c r="F29" s="236" t="s">
        <v>60</v>
      </c>
      <c r="G29" s="236"/>
    </row>
    <row r="30" spans="1:7">
      <c r="A30" s="180" t="s">
        <v>61</v>
      </c>
      <c r="C30" s="105" t="s">
        <v>216</v>
      </c>
      <c r="D30" s="105" t="s">
        <v>216</v>
      </c>
      <c r="E30" s="177" t="s">
        <v>33</v>
      </c>
      <c r="F30" s="105" t="s">
        <v>216</v>
      </c>
      <c r="G30" s="105" t="s">
        <v>216</v>
      </c>
    </row>
    <row r="31" spans="1:7">
      <c r="A31" s="186" t="s">
        <v>62</v>
      </c>
      <c r="B31" s="66"/>
      <c r="C31" s="181" t="s">
        <v>182</v>
      </c>
      <c r="D31" s="181" t="s">
        <v>179</v>
      </c>
      <c r="F31" s="181" t="s">
        <v>182</v>
      </c>
      <c r="G31" s="181" t="s">
        <v>179</v>
      </c>
    </row>
    <row r="32" spans="1:7">
      <c r="A32" s="60" t="s">
        <v>211</v>
      </c>
      <c r="C32" s="47">
        <v>14237.986440000001</v>
      </c>
      <c r="D32" s="47">
        <v>12134.442279999999</v>
      </c>
      <c r="F32" s="187">
        <v>0.03</v>
      </c>
      <c r="G32" s="187">
        <v>2.7E-2</v>
      </c>
    </row>
    <row r="33" spans="1:7">
      <c r="A33" s="60" t="s">
        <v>212</v>
      </c>
      <c r="C33" s="61">
        <v>5609.9902000000002</v>
      </c>
      <c r="D33" s="61">
        <v>10956.550319006976</v>
      </c>
      <c r="F33" s="187">
        <v>1.2E-2</v>
      </c>
      <c r="G33" s="187">
        <v>2.4E-2</v>
      </c>
    </row>
    <row r="34" spans="1:7">
      <c r="A34" s="60" t="s">
        <v>180</v>
      </c>
      <c r="C34" s="50">
        <v>5.8010000000002719</v>
      </c>
      <c r="D34" s="50">
        <v>-2538.0504933333332</v>
      </c>
      <c r="F34" s="187">
        <v>0</v>
      </c>
      <c r="G34" s="187">
        <v>-6.0000000000000001E-3</v>
      </c>
    </row>
    <row r="35" spans="1:7" ht="13.5" thickBot="1">
      <c r="A35" s="60" t="s">
        <v>59</v>
      </c>
      <c r="C35" s="144">
        <v>19853.77764</v>
      </c>
      <c r="D35" s="144">
        <v>20552.942105673643</v>
      </c>
      <c r="F35" s="185">
        <v>4.2000000000000003E-2</v>
      </c>
      <c r="G35" s="185">
        <v>4.4999999999999998E-2</v>
      </c>
    </row>
    <row r="36" spans="1:7" ht="4.5" customHeight="1" thickTop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C29:D29"/>
    <mergeCell ref="F29:G29"/>
    <mergeCell ref="C6:D6"/>
    <mergeCell ref="F6:G6"/>
    <mergeCell ref="C5:G5"/>
  </mergeCells>
  <printOptions horizontalCentered="1"/>
  <pageMargins left="0.5" right="0.5" top="0.75" bottom="0.75" header="0.25" footer="0.5"/>
  <pageSetup scale="86" orientation="portrait" r:id="rId1"/>
  <headerFooter alignWithMargins="0">
    <oddHeader>&amp;L&amp;"Times New Roman,Bold"News Release
Page 13</oddHeader>
  </headerFooter>
  <ignoredErrors>
    <ignoredError sqref="C8:G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theme="6" tint="-0.249977111117893"/>
    <pageSetUpPr fitToPage="1"/>
  </sheetPr>
  <dimension ref="A1:I40"/>
  <sheetViews>
    <sheetView zoomScaleNormal="100" workbookViewId="0">
      <selection activeCell="E40" sqref="E40"/>
    </sheetView>
  </sheetViews>
  <sheetFormatPr defaultRowHeight="12.75"/>
  <cols>
    <col min="1" max="1" width="10.140625" style="60" customWidth="1"/>
    <col min="2" max="2" width="9.140625" style="60"/>
    <col min="3" max="3" width="14" style="60" customWidth="1"/>
    <col min="4" max="4" width="4.28515625" style="60" customWidth="1"/>
    <col min="5" max="5" width="12.5703125" style="60" customWidth="1"/>
    <col min="6" max="6" width="1.85546875" style="62" customWidth="1"/>
    <col min="7" max="7" width="12.5703125" style="60" customWidth="1"/>
    <col min="8" max="8" width="1.85546875" style="60" customWidth="1"/>
    <col min="9" max="9" width="12.5703125" style="60" customWidth="1"/>
    <col min="10" max="16384" width="9.140625" style="60"/>
  </cols>
  <sheetData>
    <row r="1" spans="1:9">
      <c r="A1" s="225" t="s">
        <v>11</v>
      </c>
      <c r="B1" s="225"/>
      <c r="C1" s="225"/>
      <c r="D1" s="225"/>
      <c r="E1" s="225"/>
      <c r="F1" s="225"/>
      <c r="G1" s="225"/>
      <c r="H1" s="225"/>
      <c r="I1" s="225"/>
    </row>
    <row r="2" spans="1:9" s="66" customFormat="1">
      <c r="A2" s="225" t="s">
        <v>55</v>
      </c>
      <c r="B2" s="225"/>
      <c r="C2" s="225"/>
      <c r="D2" s="225"/>
      <c r="E2" s="225"/>
      <c r="F2" s="225"/>
      <c r="G2" s="225"/>
      <c r="H2" s="225"/>
      <c r="I2" s="225"/>
    </row>
    <row r="3" spans="1:9" s="66" customFormat="1">
      <c r="A3" s="225" t="s">
        <v>86</v>
      </c>
      <c r="B3" s="225"/>
      <c r="C3" s="225"/>
      <c r="D3" s="225"/>
      <c r="E3" s="225"/>
      <c r="F3" s="225"/>
      <c r="G3" s="225"/>
      <c r="H3" s="225"/>
      <c r="I3" s="225"/>
    </row>
    <row r="4" spans="1:9" s="66" customFormat="1">
      <c r="A4" s="219"/>
      <c r="B4" s="219"/>
      <c r="C4" s="219"/>
      <c r="D4" s="219"/>
      <c r="E4" s="219"/>
      <c r="F4" s="219"/>
      <c r="G4" s="219"/>
      <c r="H4" s="219"/>
      <c r="I4" s="219"/>
    </row>
    <row r="5" spans="1:9" s="66" customFormat="1">
      <c r="E5" s="236" t="s">
        <v>235</v>
      </c>
      <c r="F5" s="236"/>
      <c r="G5" s="236"/>
      <c r="H5" s="236"/>
      <c r="I5" s="236"/>
    </row>
    <row r="6" spans="1:9" s="66" customFormat="1">
      <c r="E6" s="65" t="s">
        <v>71</v>
      </c>
      <c r="F6" s="65"/>
      <c r="G6" s="65" t="s">
        <v>69</v>
      </c>
    </row>
    <row r="7" spans="1:9">
      <c r="A7" s="180" t="s">
        <v>236</v>
      </c>
      <c r="B7" s="66"/>
      <c r="C7" s="66"/>
      <c r="D7" s="66"/>
      <c r="E7" s="188" t="s">
        <v>72</v>
      </c>
      <c r="F7" s="189"/>
      <c r="G7" s="188" t="s">
        <v>72</v>
      </c>
      <c r="I7" s="188" t="s">
        <v>0</v>
      </c>
    </row>
    <row r="8" spans="1:9">
      <c r="A8" s="60" t="s">
        <v>209</v>
      </c>
    </row>
    <row r="9" spans="1:9">
      <c r="A9" s="60" t="s">
        <v>45</v>
      </c>
      <c r="E9" s="47">
        <v>70582.311780000018</v>
      </c>
      <c r="F9" s="142"/>
      <c r="G9" s="47">
        <v>65029.90554</v>
      </c>
      <c r="I9" s="47">
        <v>135612.21732000003</v>
      </c>
    </row>
    <row r="10" spans="1:9">
      <c r="A10" s="60" t="s">
        <v>85</v>
      </c>
      <c r="E10" s="49">
        <v>154774.77336999998</v>
      </c>
      <c r="F10" s="61"/>
      <c r="G10" s="49">
        <v>451664.76689999999</v>
      </c>
      <c r="I10" s="49">
        <v>606439.54027</v>
      </c>
    </row>
    <row r="11" spans="1:9">
      <c r="A11" s="60" t="s">
        <v>46</v>
      </c>
      <c r="E11" s="49">
        <v>45573.498140000003</v>
      </c>
      <c r="F11" s="61"/>
      <c r="G11" s="49">
        <v>71813.737989999994</v>
      </c>
      <c r="I11" s="49">
        <v>117387.23613</v>
      </c>
    </row>
    <row r="12" spans="1:9">
      <c r="A12" s="60" t="s">
        <v>213</v>
      </c>
      <c r="E12" s="176">
        <v>270929.58328999998</v>
      </c>
      <c r="F12" s="61"/>
      <c r="G12" s="176">
        <v>588509.41042999993</v>
      </c>
      <c r="I12" s="176">
        <v>859438.99371999991</v>
      </c>
    </row>
    <row r="13" spans="1:9" s="66" customFormat="1">
      <c r="A13" s="60" t="s">
        <v>207</v>
      </c>
      <c r="B13" s="60"/>
      <c r="C13" s="60"/>
      <c r="D13" s="60"/>
      <c r="E13" s="60"/>
      <c r="F13" s="61"/>
      <c r="G13" s="60"/>
      <c r="I13" s="60"/>
    </row>
    <row r="14" spans="1:9">
      <c r="A14" s="60" t="s">
        <v>45</v>
      </c>
      <c r="E14" s="49">
        <v>176305.18827999997</v>
      </c>
      <c r="F14" s="61"/>
      <c r="G14" s="49">
        <v>66970.194779999991</v>
      </c>
      <c r="I14" s="49">
        <v>243275.38305999996</v>
      </c>
    </row>
    <row r="15" spans="1:9">
      <c r="A15" s="60" t="s">
        <v>85</v>
      </c>
      <c r="E15" s="49">
        <v>36429.021680000005</v>
      </c>
      <c r="F15" s="61"/>
      <c r="G15" s="49">
        <v>16507.19039</v>
      </c>
      <c r="I15" s="49">
        <v>52936.212070000009</v>
      </c>
    </row>
    <row r="16" spans="1:9">
      <c r="A16" s="60" t="s">
        <v>46</v>
      </c>
      <c r="E16" s="49">
        <v>9817.1186300000027</v>
      </c>
      <c r="F16" s="61"/>
      <c r="G16" s="49">
        <v>56706.4395</v>
      </c>
      <c r="I16" s="49">
        <v>66522.558130000005</v>
      </c>
    </row>
    <row r="17" spans="1:9">
      <c r="A17" s="60" t="s">
        <v>208</v>
      </c>
      <c r="E17" s="176">
        <v>222551.32858999999</v>
      </c>
      <c r="F17" s="61"/>
      <c r="G17" s="176">
        <v>140182.82467</v>
      </c>
      <c r="I17" s="176">
        <v>362734.15325999999</v>
      </c>
    </row>
    <row r="18" spans="1:9">
      <c r="E18" s="61"/>
      <c r="F18" s="61"/>
      <c r="G18" s="61"/>
      <c r="I18" s="61"/>
    </row>
    <row r="19" spans="1:9">
      <c r="A19" s="60" t="s">
        <v>180</v>
      </c>
      <c r="E19" s="176">
        <v>26964.366540000003</v>
      </c>
      <c r="F19" s="61"/>
      <c r="G19" s="176">
        <v>101723.22757000002</v>
      </c>
      <c r="I19" s="176">
        <v>128686.59411000002</v>
      </c>
    </row>
    <row r="20" spans="1:9" s="66" customFormat="1">
      <c r="A20" s="60"/>
      <c r="B20" s="60"/>
      <c r="C20" s="60"/>
      <c r="D20" s="60"/>
      <c r="E20" s="60"/>
      <c r="F20" s="62"/>
      <c r="G20" s="60"/>
      <c r="I20" s="60"/>
    </row>
    <row r="21" spans="1:9" s="66" customFormat="1" ht="13.5" thickBot="1">
      <c r="A21" s="66" t="s">
        <v>70</v>
      </c>
      <c r="E21" s="144">
        <v>520445.27841999999</v>
      </c>
      <c r="F21" s="145"/>
      <c r="G21" s="144">
        <v>830415.46266999992</v>
      </c>
      <c r="I21" s="144">
        <v>1350859.7410899999</v>
      </c>
    </row>
    <row r="22" spans="1:9" ht="13.5" thickTop="1">
      <c r="E22" s="49"/>
      <c r="F22" s="61"/>
      <c r="G22" s="49"/>
    </row>
    <row r="23" spans="1:9">
      <c r="E23" s="236" t="s">
        <v>237</v>
      </c>
      <c r="F23" s="236"/>
      <c r="G23" s="236"/>
      <c r="H23" s="236"/>
      <c r="I23" s="236"/>
    </row>
    <row r="24" spans="1:9">
      <c r="A24" s="66"/>
      <c r="B24" s="66"/>
      <c r="C24" s="66"/>
      <c r="D24" s="66"/>
      <c r="E24" s="65" t="s">
        <v>71</v>
      </c>
      <c r="F24" s="65"/>
      <c r="G24" s="65" t="s">
        <v>69</v>
      </c>
      <c r="H24" s="180"/>
      <c r="I24" s="180"/>
    </row>
    <row r="25" spans="1:9">
      <c r="A25" s="180" t="s">
        <v>236</v>
      </c>
      <c r="B25" s="66"/>
      <c r="C25" s="66"/>
      <c r="D25" s="66"/>
      <c r="E25" s="188" t="s">
        <v>72</v>
      </c>
      <c r="F25" s="189"/>
      <c r="G25" s="188" t="s">
        <v>72</v>
      </c>
      <c r="I25" s="188" t="s">
        <v>0</v>
      </c>
    </row>
    <row r="26" spans="1:9">
      <c r="A26" s="60" t="s">
        <v>209</v>
      </c>
    </row>
    <row r="27" spans="1:9">
      <c r="A27" s="60" t="s">
        <v>45</v>
      </c>
      <c r="E27" s="47">
        <v>74699.47378</v>
      </c>
      <c r="F27" s="142"/>
      <c r="G27" s="47">
        <v>64390.394539999987</v>
      </c>
      <c r="I27" s="47">
        <v>139088.86831999998</v>
      </c>
    </row>
    <row r="28" spans="1:9">
      <c r="A28" s="60" t="s">
        <v>85</v>
      </c>
      <c r="E28" s="49">
        <v>144333.81189000001</v>
      </c>
      <c r="F28" s="61"/>
      <c r="G28" s="49">
        <v>391642.52069999999</v>
      </c>
      <c r="I28" s="49">
        <v>535977.33259000001</v>
      </c>
    </row>
    <row r="29" spans="1:9">
      <c r="A29" s="60" t="s">
        <v>46</v>
      </c>
      <c r="E29" s="49">
        <v>56501.434000000001</v>
      </c>
      <c r="F29" s="61"/>
      <c r="G29" s="49">
        <v>85368.854999999996</v>
      </c>
      <c r="I29" s="49">
        <v>141870.28899999999</v>
      </c>
    </row>
    <row r="30" spans="1:9">
      <c r="A30" s="60" t="s">
        <v>213</v>
      </c>
      <c r="E30" s="176">
        <v>275533.71967000002</v>
      </c>
      <c r="F30" s="61"/>
      <c r="G30" s="176">
        <v>541401.77023999998</v>
      </c>
      <c r="I30" s="176">
        <v>816936.48991</v>
      </c>
    </row>
    <row r="31" spans="1:9">
      <c r="A31" s="60" t="s">
        <v>207</v>
      </c>
      <c r="F31" s="60"/>
      <c r="H31" s="66"/>
    </row>
    <row r="32" spans="1:9">
      <c r="A32" s="60" t="s">
        <v>45</v>
      </c>
      <c r="E32" s="49">
        <v>168575.34460628993</v>
      </c>
      <c r="F32" s="60"/>
      <c r="G32" s="49">
        <v>75673.364085082096</v>
      </c>
      <c r="I32" s="49">
        <v>244247.70869137201</v>
      </c>
    </row>
    <row r="33" spans="1:9">
      <c r="A33" s="60" t="s">
        <v>85</v>
      </c>
      <c r="E33" s="49">
        <v>41694.730358239482</v>
      </c>
      <c r="F33" s="60"/>
      <c r="G33" s="49">
        <v>21391.388457892856</v>
      </c>
      <c r="I33" s="49">
        <v>63086.118816132337</v>
      </c>
    </row>
    <row r="34" spans="1:9">
      <c r="A34" s="60" t="s">
        <v>46</v>
      </c>
      <c r="E34" s="49">
        <v>12466.130104441458</v>
      </c>
      <c r="F34" s="61"/>
      <c r="G34" s="49">
        <v>49712.170551866773</v>
      </c>
      <c r="I34" s="49">
        <v>62178.300656308231</v>
      </c>
    </row>
    <row r="35" spans="1:9">
      <c r="A35" s="60" t="s">
        <v>208</v>
      </c>
      <c r="E35" s="176">
        <v>222736.20506897088</v>
      </c>
      <c r="F35" s="61"/>
      <c r="G35" s="176">
        <v>146775.92309484171</v>
      </c>
      <c r="I35" s="176">
        <v>369512.12816381262</v>
      </c>
    </row>
    <row r="36" spans="1:9">
      <c r="H36" s="66"/>
    </row>
    <row r="37" spans="1:9">
      <c r="A37" s="60" t="s">
        <v>180</v>
      </c>
      <c r="E37" s="176">
        <v>31107.697100826466</v>
      </c>
      <c r="F37" s="61"/>
      <c r="G37" s="176">
        <v>90579.827108610581</v>
      </c>
      <c r="I37" s="176">
        <v>121687.52420943705</v>
      </c>
    </row>
    <row r="38" spans="1:9">
      <c r="H38" s="66"/>
    </row>
    <row r="39" spans="1:9" ht="13.5" thickBot="1">
      <c r="A39" s="66" t="s">
        <v>70</v>
      </c>
      <c r="B39" s="66"/>
      <c r="C39" s="66"/>
      <c r="D39" s="66"/>
      <c r="E39" s="144">
        <v>529377.62183979736</v>
      </c>
      <c r="F39" s="145"/>
      <c r="G39" s="144">
        <v>778757.52044345217</v>
      </c>
      <c r="H39" s="66"/>
      <c r="I39" s="144">
        <v>1308136.1422832496</v>
      </c>
    </row>
    <row r="40" spans="1:9" ht="4.5" customHeight="1" thickTop="1">
      <c r="F40" s="60"/>
    </row>
  </sheetData>
  <sheetProtection formatCells="0" formatColumns="0" formatRows="0" insertColumns="0" insertRows="0" insertHyperlinks="0" deleteColumns="0" deleteRows="0" sort="0" autoFilter="0" pivotTables="0"/>
  <mergeCells count="5">
    <mergeCell ref="E23:I23"/>
    <mergeCell ref="A1:I1"/>
    <mergeCell ref="A2:I2"/>
    <mergeCell ref="A3:I3"/>
    <mergeCell ref="E5:I5"/>
  </mergeCells>
  <phoneticPr fontId="3" type="noConversion"/>
  <printOptions horizontalCentered="1"/>
  <pageMargins left="0.5" right="0.5" top="0.75" bottom="0.75" header="0.25" footer="0.5"/>
  <pageSetup orientation="portrait" r:id="rId1"/>
  <headerFooter alignWithMargins="0">
    <oddHeader>&amp;L&amp;"Times New Roman,Bold"News Release
Page 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I38"/>
  <sheetViews>
    <sheetView tabSelected="1" zoomScaleNormal="100" workbookViewId="0">
      <selection activeCell="N11" sqref="N11"/>
    </sheetView>
  </sheetViews>
  <sheetFormatPr defaultRowHeight="12.75"/>
  <cols>
    <col min="1" max="1" width="41.5703125" style="190" customWidth="1"/>
    <col min="2" max="2" width="4" style="190" customWidth="1"/>
    <col min="3" max="3" width="13.7109375" style="190" customWidth="1"/>
    <col min="4" max="4" width="1.7109375" style="190" customWidth="1"/>
    <col min="5" max="5" width="13.7109375" style="190" customWidth="1"/>
    <col min="6" max="6" width="1.7109375" style="190" customWidth="1"/>
    <col min="7" max="7" width="13.7109375" style="190" customWidth="1"/>
    <col min="8" max="8" width="1.7109375" style="190" customWidth="1"/>
    <col min="9" max="9" width="13.7109375" style="190" customWidth="1"/>
    <col min="10" max="16384" width="9.140625" style="190"/>
  </cols>
  <sheetData>
    <row r="1" spans="1:9">
      <c r="A1" s="237" t="s">
        <v>11</v>
      </c>
      <c r="B1" s="237"/>
      <c r="C1" s="237"/>
      <c r="D1" s="237"/>
      <c r="E1" s="237"/>
      <c r="F1" s="237"/>
      <c r="G1" s="237"/>
      <c r="H1" s="237"/>
      <c r="I1" s="237"/>
    </row>
    <row r="2" spans="1:9">
      <c r="A2" s="237" t="s">
        <v>68</v>
      </c>
      <c r="B2" s="237"/>
      <c r="C2" s="237"/>
      <c r="D2" s="237"/>
      <c r="E2" s="237"/>
      <c r="F2" s="237"/>
      <c r="G2" s="237"/>
      <c r="H2" s="237"/>
      <c r="I2" s="237"/>
    </row>
    <row r="3" spans="1:9">
      <c r="A3" s="240">
        <v>42185</v>
      </c>
      <c r="B3" s="240"/>
      <c r="C3" s="240"/>
      <c r="D3" s="240"/>
      <c r="E3" s="240"/>
      <c r="F3" s="240"/>
      <c r="G3" s="240"/>
      <c r="H3" s="240"/>
      <c r="I3" s="240"/>
    </row>
    <row r="4" spans="1:9">
      <c r="A4" s="237"/>
      <c r="B4" s="237"/>
      <c r="C4" s="237"/>
      <c r="D4" s="237"/>
      <c r="E4" s="237"/>
      <c r="F4" s="237"/>
      <c r="G4" s="237"/>
      <c r="H4" s="237"/>
      <c r="I4" s="237"/>
    </row>
    <row r="5" spans="1:9">
      <c r="A5" s="191"/>
      <c r="B5" s="191"/>
      <c r="C5" s="191"/>
      <c r="D5" s="191"/>
      <c r="E5" s="191"/>
      <c r="F5" s="191"/>
      <c r="G5" s="191"/>
      <c r="H5" s="191"/>
      <c r="I5" s="191"/>
    </row>
    <row r="6" spans="1:9">
      <c r="A6" s="211"/>
      <c r="B6" s="211"/>
      <c r="C6" s="211"/>
      <c r="D6" s="211"/>
      <c r="E6" s="211"/>
      <c r="F6" s="211"/>
      <c r="G6" s="211"/>
      <c r="H6" s="211"/>
      <c r="I6" s="211"/>
    </row>
    <row r="7" spans="1:9">
      <c r="A7" s="211"/>
      <c r="B7" s="211"/>
      <c r="C7" s="211"/>
      <c r="D7" s="211"/>
      <c r="E7" s="211"/>
      <c r="F7" s="211"/>
      <c r="G7" s="211"/>
      <c r="H7" s="211"/>
      <c r="I7" s="211"/>
    </row>
    <row r="8" spans="1:9">
      <c r="A8" s="211"/>
      <c r="B8" s="211"/>
      <c r="C8" s="211"/>
      <c r="D8" s="211"/>
      <c r="E8" s="211"/>
      <c r="F8" s="211"/>
      <c r="G8" s="211"/>
      <c r="H8" s="211"/>
      <c r="I8" s="211"/>
    </row>
    <row r="9" spans="1:9">
      <c r="A9" s="211"/>
      <c r="B9" s="211"/>
      <c r="C9" s="211"/>
      <c r="D9" s="211"/>
      <c r="E9" s="211"/>
      <c r="F9" s="211"/>
      <c r="G9" s="211"/>
      <c r="H9" s="211"/>
      <c r="I9" s="211"/>
    </row>
    <row r="10" spans="1:9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9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>
      <c r="A13" s="211"/>
      <c r="B13" s="211"/>
      <c r="C13" s="239" t="s">
        <v>235</v>
      </c>
      <c r="D13" s="239"/>
      <c r="E13" s="239"/>
      <c r="F13" s="239"/>
      <c r="G13" s="239"/>
      <c r="H13" s="239"/>
      <c r="I13" s="239"/>
    </row>
    <row r="14" spans="1:9" s="192" customFormat="1">
      <c r="C14" s="211"/>
      <c r="D14" s="211"/>
      <c r="E14" s="211" t="s">
        <v>87</v>
      </c>
      <c r="F14" s="211"/>
      <c r="G14" s="211" t="s">
        <v>87</v>
      </c>
      <c r="H14" s="211"/>
      <c r="I14" s="211" t="s">
        <v>88</v>
      </c>
    </row>
    <row r="15" spans="1:9" s="192" customFormat="1">
      <c r="C15" s="191" t="s">
        <v>114</v>
      </c>
      <c r="D15" s="191"/>
      <c r="E15" s="191" t="s">
        <v>115</v>
      </c>
      <c r="F15" s="191"/>
      <c r="G15" s="191" t="s">
        <v>115</v>
      </c>
      <c r="H15" s="191"/>
      <c r="I15" s="191" t="s">
        <v>64</v>
      </c>
    </row>
    <row r="16" spans="1:9" s="192" customFormat="1">
      <c r="B16" s="193"/>
      <c r="C16" s="194" t="s">
        <v>65</v>
      </c>
      <c r="D16" s="191"/>
      <c r="E16" s="194" t="s">
        <v>66</v>
      </c>
      <c r="F16" s="191"/>
      <c r="G16" s="194" t="s">
        <v>67</v>
      </c>
      <c r="H16" s="191"/>
      <c r="I16" s="194" t="s">
        <v>116</v>
      </c>
    </row>
    <row r="17" spans="1:9">
      <c r="B17" s="195"/>
      <c r="C17" s="238" t="s">
        <v>86</v>
      </c>
      <c r="D17" s="238"/>
      <c r="E17" s="238"/>
      <c r="F17" s="238"/>
      <c r="G17" s="238"/>
      <c r="H17" s="238"/>
      <c r="I17" s="238"/>
    </row>
    <row r="18" spans="1:9">
      <c r="A18" s="190" t="s">
        <v>103</v>
      </c>
    </row>
    <row r="19" spans="1:9">
      <c r="A19" s="190" t="s">
        <v>175</v>
      </c>
    </row>
    <row r="20" spans="1:9">
      <c r="A20" s="196" t="s">
        <v>176</v>
      </c>
      <c r="C20" s="197">
        <v>295687</v>
      </c>
      <c r="E20" s="197">
        <v>3407</v>
      </c>
      <c r="G20" s="197">
        <v>-6173</v>
      </c>
      <c r="I20" s="197">
        <v>298453</v>
      </c>
    </row>
    <row r="21" spans="1:9">
      <c r="A21" s="190" t="s">
        <v>104</v>
      </c>
      <c r="C21" s="49"/>
      <c r="E21" s="49"/>
      <c r="G21" s="49"/>
      <c r="I21" s="49"/>
    </row>
    <row r="22" spans="1:9">
      <c r="A22" s="190" t="s">
        <v>105</v>
      </c>
      <c r="C22" s="49">
        <v>565188</v>
      </c>
      <c r="E22" s="49">
        <v>12511</v>
      </c>
      <c r="G22" s="49">
        <v>-2531</v>
      </c>
      <c r="I22" s="49">
        <v>555208</v>
      </c>
    </row>
    <row r="23" spans="1:9">
      <c r="A23" s="190" t="s">
        <v>171</v>
      </c>
      <c r="C23" s="49"/>
      <c r="E23" s="49"/>
      <c r="G23" s="49"/>
      <c r="I23" s="49"/>
    </row>
    <row r="24" spans="1:9">
      <c r="A24" s="190" t="s">
        <v>118</v>
      </c>
      <c r="C24" s="49">
        <v>343916</v>
      </c>
      <c r="E24" s="49">
        <v>6501</v>
      </c>
      <c r="G24" s="49">
        <v>-2100</v>
      </c>
      <c r="I24" s="49">
        <v>339515</v>
      </c>
    </row>
    <row r="25" spans="1:9">
      <c r="A25" s="190" t="s">
        <v>113</v>
      </c>
      <c r="C25" s="49">
        <v>32396</v>
      </c>
      <c r="E25" s="49">
        <v>1010</v>
      </c>
      <c r="G25" s="49">
        <v>-102</v>
      </c>
      <c r="I25" s="49">
        <v>31488</v>
      </c>
    </row>
    <row r="26" spans="1:9">
      <c r="A26" s="190" t="s">
        <v>106</v>
      </c>
      <c r="C26" s="49">
        <v>195512</v>
      </c>
      <c r="E26" s="49">
        <v>433</v>
      </c>
      <c r="G26" s="49">
        <v>-488</v>
      </c>
      <c r="I26" s="49">
        <v>195567</v>
      </c>
    </row>
    <row r="27" spans="1:9">
      <c r="A27" s="190" t="s">
        <v>107</v>
      </c>
      <c r="C27" s="199">
        <v>216185</v>
      </c>
      <c r="E27" s="50">
        <v>4814</v>
      </c>
      <c r="G27" s="50">
        <v>-1481</v>
      </c>
      <c r="I27" s="50">
        <v>212852</v>
      </c>
    </row>
    <row r="28" spans="1:9">
      <c r="A28" s="190" t="s">
        <v>108</v>
      </c>
      <c r="C28" s="200">
        <v>788009</v>
      </c>
      <c r="E28" s="200">
        <v>12758</v>
      </c>
      <c r="F28" s="200"/>
      <c r="G28" s="200">
        <v>-4171</v>
      </c>
      <c r="H28" s="200"/>
      <c r="I28" s="200">
        <v>779422</v>
      </c>
    </row>
    <row r="29" spans="1:9" ht="19.5" customHeight="1">
      <c r="A29" s="190" t="s">
        <v>109</v>
      </c>
      <c r="C29" s="199">
        <v>665053</v>
      </c>
      <c r="E29" s="199">
        <v>10210</v>
      </c>
      <c r="F29" s="200"/>
      <c r="G29" s="199">
        <v>-3211</v>
      </c>
      <c r="H29" s="200"/>
      <c r="I29" s="199">
        <v>658054</v>
      </c>
    </row>
    <row r="30" spans="1:9">
      <c r="C30" s="198"/>
      <c r="E30" s="198"/>
      <c r="F30" s="201"/>
      <c r="G30" s="198"/>
      <c r="I30" s="198"/>
    </row>
    <row r="31" spans="1:9">
      <c r="A31" s="190" t="s">
        <v>110</v>
      </c>
      <c r="C31" s="199">
        <v>2313937</v>
      </c>
      <c r="E31" s="199">
        <v>38886</v>
      </c>
      <c r="F31" s="201"/>
      <c r="G31" s="199">
        <v>-16086</v>
      </c>
      <c r="I31" s="199">
        <v>2291137</v>
      </c>
    </row>
    <row r="32" spans="1:9">
      <c r="C32" s="200"/>
      <c r="E32" s="200"/>
      <c r="F32" s="201"/>
      <c r="G32" s="200"/>
      <c r="I32" s="200"/>
    </row>
    <row r="33" spans="1:9">
      <c r="A33" s="190" t="s">
        <v>190</v>
      </c>
      <c r="C33" s="49">
        <v>195078</v>
      </c>
      <c r="E33" s="49">
        <v>18733</v>
      </c>
      <c r="F33" s="201"/>
      <c r="G33" s="49">
        <v>-3572</v>
      </c>
      <c r="I33" s="49">
        <v>179917</v>
      </c>
    </row>
    <row r="35" spans="1:9">
      <c r="A35" s="190" t="s">
        <v>111</v>
      </c>
      <c r="C35" s="49">
        <v>201748</v>
      </c>
      <c r="E35" s="49">
        <v>60</v>
      </c>
      <c r="F35" s="201"/>
      <c r="G35" s="49">
        <v>0</v>
      </c>
      <c r="I35" s="49">
        <v>201688</v>
      </c>
    </row>
    <row r="36" spans="1:9">
      <c r="C36" s="49"/>
      <c r="E36" s="49"/>
      <c r="F36" s="201"/>
      <c r="G36" s="49"/>
      <c r="I36" s="49"/>
    </row>
    <row r="37" spans="1:9" ht="13.5" thickBot="1">
      <c r="A37" s="190" t="s">
        <v>112</v>
      </c>
      <c r="C37" s="212">
        <v>2710763</v>
      </c>
      <c r="E37" s="212">
        <v>57679</v>
      </c>
      <c r="G37" s="212">
        <v>-19658</v>
      </c>
      <c r="I37" s="212">
        <v>2672742</v>
      </c>
    </row>
    <row r="38" spans="1:9" ht="4.5" customHeight="1" thickTop="1"/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4:I4"/>
    <mergeCell ref="C17:I17"/>
    <mergeCell ref="C13:I13"/>
    <mergeCell ref="A3:I3"/>
    <mergeCell ref="A2:I2"/>
  </mergeCells>
  <printOptions horizontalCentered="1"/>
  <pageMargins left="0.5" right="0.5" top="0.75" bottom="0.75" header="0.25" footer="0.5"/>
  <pageSetup scale="91" orientation="portrait" r:id="rId1"/>
  <headerFooter alignWithMargins="0">
    <oddHeader>&amp;L&amp;"Times New Roman,Bold"News Release
Page 15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r:id="rId5">
            <anchor moveWithCells="1">
              <from>
                <xdr:col>0</xdr:col>
                <xdr:colOff>28575</xdr:colOff>
                <xdr:row>5</xdr:row>
                <xdr:rowOff>57150</xdr:rowOff>
              </from>
              <to>
                <xdr:col>9</xdr:col>
                <xdr:colOff>0</xdr:colOff>
                <xdr:row>9</xdr:row>
                <xdr:rowOff>76200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K47"/>
  <sheetViews>
    <sheetView showGridLines="0" zoomScale="80" zoomScaleNormal="80" workbookViewId="0">
      <selection activeCell="N32" sqref="N32"/>
    </sheetView>
  </sheetViews>
  <sheetFormatPr defaultRowHeight="14.25"/>
  <cols>
    <col min="1" max="1" width="35" style="16" bestFit="1" customWidth="1"/>
    <col min="2" max="2" width="2.7109375" style="16" customWidth="1"/>
    <col min="3" max="3" width="14" style="16" bestFit="1" customWidth="1"/>
    <col min="4" max="4" width="2.7109375" style="28" customWidth="1"/>
    <col min="5" max="5" width="12.5703125" style="16" bestFit="1" customWidth="1"/>
    <col min="6" max="6" width="2.7109375" style="28" customWidth="1"/>
    <col min="7" max="7" width="12.5703125" style="16" bestFit="1" customWidth="1"/>
    <col min="8" max="8" width="2.7109375" style="28" customWidth="1"/>
    <col min="9" max="9" width="12.85546875" style="16" bestFit="1" customWidth="1"/>
    <col min="10" max="10" width="2.7109375" style="16" customWidth="1"/>
    <col min="11" max="16384" width="9.140625" style="16"/>
  </cols>
  <sheetData>
    <row r="1" spans="1:11" ht="15.75">
      <c r="A1" s="243" t="s">
        <v>11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5">
      <c r="A2" s="241" t="s">
        <v>68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1" ht="15">
      <c r="A3" s="242">
        <v>42094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1" ht="1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1" ht="15">
      <c r="A5" s="24"/>
      <c r="B5" s="24"/>
      <c r="C5" s="24"/>
      <c r="D5" s="25"/>
      <c r="E5" s="24"/>
      <c r="F5" s="25"/>
      <c r="G5" s="24"/>
      <c r="H5" s="25"/>
      <c r="I5" s="24"/>
      <c r="J5" s="24"/>
    </row>
    <row r="6" spans="1:11" ht="15">
      <c r="A6" s="24"/>
      <c r="B6" s="24"/>
      <c r="C6" s="24"/>
      <c r="D6" s="25"/>
      <c r="E6" s="24"/>
      <c r="F6" s="25"/>
      <c r="G6" s="24"/>
      <c r="H6" s="25"/>
      <c r="I6" s="24"/>
      <c r="J6" s="24"/>
    </row>
    <row r="7" spans="1:11" ht="15">
      <c r="A7" s="24"/>
      <c r="B7" s="24"/>
      <c r="C7" s="24"/>
      <c r="D7" s="25"/>
      <c r="E7" s="24"/>
      <c r="F7" s="25"/>
      <c r="G7" s="24"/>
      <c r="H7" s="25"/>
      <c r="I7" s="24"/>
      <c r="J7" s="24"/>
    </row>
    <row r="8" spans="1:11" ht="15">
      <c r="A8" s="24"/>
      <c r="B8" s="24"/>
      <c r="C8" s="24"/>
      <c r="D8" s="25"/>
      <c r="E8" s="24"/>
      <c r="F8" s="25"/>
      <c r="G8" s="24"/>
      <c r="H8" s="25"/>
      <c r="I8" s="24"/>
      <c r="J8" s="24"/>
    </row>
    <row r="9" spans="1:11" ht="15">
      <c r="A9" s="24"/>
      <c r="B9" s="24"/>
      <c r="C9" s="24"/>
      <c r="D9" s="25"/>
      <c r="E9" s="24"/>
      <c r="F9" s="25"/>
      <c r="G9" s="24"/>
      <c r="H9" s="25"/>
      <c r="I9" s="24"/>
      <c r="J9" s="24"/>
    </row>
    <row r="10" spans="1:11" ht="15">
      <c r="A10" s="24"/>
      <c r="B10" s="24"/>
      <c r="C10" s="24"/>
      <c r="D10" s="25"/>
      <c r="E10" s="24"/>
      <c r="F10" s="25"/>
      <c r="G10" s="24"/>
      <c r="H10" s="25"/>
      <c r="I10" s="24"/>
      <c r="J10" s="31"/>
    </row>
    <row r="11" spans="1:11" ht="15">
      <c r="A11" s="24"/>
      <c r="B11" s="24"/>
      <c r="C11" s="24"/>
      <c r="D11" s="25"/>
      <c r="E11" s="24"/>
      <c r="F11" s="25"/>
      <c r="G11" s="24"/>
      <c r="H11" s="25"/>
      <c r="I11" s="24"/>
      <c r="J11" s="31"/>
    </row>
    <row r="12" spans="1:11" ht="15">
      <c r="A12" s="24"/>
      <c r="B12" s="24"/>
      <c r="C12" s="24"/>
      <c r="D12" s="25"/>
      <c r="E12" s="26" t="s">
        <v>87</v>
      </c>
      <c r="F12" s="25"/>
      <c r="G12" s="26" t="s">
        <v>87</v>
      </c>
      <c r="H12" s="25"/>
      <c r="I12" s="26" t="s">
        <v>88</v>
      </c>
      <c r="J12" s="24"/>
    </row>
    <row r="13" spans="1:11" ht="15">
      <c r="C13" s="26" t="s">
        <v>74</v>
      </c>
      <c r="D13" s="14"/>
      <c r="E13" s="26" t="s">
        <v>75</v>
      </c>
      <c r="F13" s="14"/>
      <c r="G13" s="26" t="s">
        <v>75</v>
      </c>
      <c r="H13" s="14"/>
      <c r="I13" s="26" t="s">
        <v>64</v>
      </c>
    </row>
    <row r="14" spans="1:11" ht="15">
      <c r="A14" s="32" t="s">
        <v>119</v>
      </c>
      <c r="C14" s="27" t="s">
        <v>65</v>
      </c>
      <c r="D14" s="14"/>
      <c r="E14" s="27" t="s">
        <v>66</v>
      </c>
      <c r="F14" s="14"/>
      <c r="G14" s="27" t="s">
        <v>67</v>
      </c>
      <c r="H14" s="14"/>
      <c r="I14" s="27" t="s">
        <v>76</v>
      </c>
    </row>
    <row r="15" spans="1:11">
      <c r="A15" s="16" t="s">
        <v>82</v>
      </c>
      <c r="C15" s="33">
        <v>80132</v>
      </c>
      <c r="D15" s="34"/>
      <c r="E15" s="33">
        <v>3094</v>
      </c>
      <c r="F15" s="35"/>
      <c r="G15" s="33">
        <v>-519</v>
      </c>
      <c r="H15" s="35"/>
      <c r="I15" s="33">
        <v>77557</v>
      </c>
      <c r="J15" s="19"/>
    </row>
    <row r="16" spans="1:11">
      <c r="A16" s="16" t="s">
        <v>77</v>
      </c>
      <c r="C16" s="36">
        <v>211494</v>
      </c>
      <c r="D16" s="34"/>
      <c r="E16" s="36">
        <v>5251</v>
      </c>
      <c r="F16" s="37"/>
      <c r="G16" s="36">
        <v>-36</v>
      </c>
      <c r="H16" s="37"/>
      <c r="I16" s="36">
        <v>206279</v>
      </c>
    </row>
    <row r="17" spans="1:10">
      <c r="A17" s="16" t="s">
        <v>78</v>
      </c>
      <c r="C17" s="36">
        <v>72842</v>
      </c>
      <c r="D17" s="34"/>
      <c r="E17" s="36">
        <v>1630</v>
      </c>
      <c r="F17" s="37"/>
      <c r="G17" s="36">
        <v>-34</v>
      </c>
      <c r="H17" s="37"/>
      <c r="I17" s="36">
        <v>71246</v>
      </c>
    </row>
    <row r="18" spans="1:10" hidden="1">
      <c r="A18" s="16" t="s">
        <v>79</v>
      </c>
      <c r="C18" s="38"/>
      <c r="D18" s="34"/>
      <c r="E18" s="38"/>
      <c r="F18" s="37"/>
      <c r="G18" s="38"/>
      <c r="H18" s="37"/>
      <c r="I18" s="38"/>
    </row>
    <row r="19" spans="1:10" hidden="1">
      <c r="A19" s="16" t="s">
        <v>80</v>
      </c>
      <c r="C19" s="38"/>
      <c r="D19" s="34"/>
      <c r="E19" s="38"/>
      <c r="F19" s="37"/>
      <c r="G19" s="38"/>
      <c r="H19" s="37"/>
      <c r="I19" s="38"/>
    </row>
    <row r="20" spans="1:10" hidden="1">
      <c r="A20" s="16" t="s">
        <v>81</v>
      </c>
      <c r="C20" s="36"/>
      <c r="D20" s="34"/>
      <c r="E20" s="36"/>
      <c r="F20" s="37"/>
      <c r="G20" s="36"/>
      <c r="H20" s="37"/>
      <c r="I20" s="36"/>
    </row>
    <row r="21" spans="1:10" ht="15" thickBot="1">
      <c r="A21" s="16" t="s">
        <v>0</v>
      </c>
      <c r="C21" s="39">
        <f>SUM(C15:C20)</f>
        <v>364468</v>
      </c>
      <c r="D21" s="34"/>
      <c r="E21" s="39">
        <f>SUM(E15:E20)</f>
        <v>9975</v>
      </c>
      <c r="F21" s="34"/>
      <c r="G21" s="39">
        <f>SUM(G15:G20)</f>
        <v>-589</v>
      </c>
      <c r="H21" s="34"/>
      <c r="I21" s="39">
        <f>SUM(I15:I20)</f>
        <v>355082</v>
      </c>
    </row>
    <row r="22" spans="1:10" ht="15" thickTop="1">
      <c r="C22" s="40"/>
      <c r="D22" s="34"/>
      <c r="E22" s="40"/>
      <c r="F22" s="34"/>
      <c r="G22" s="40"/>
      <c r="H22" s="34"/>
      <c r="I22" s="40"/>
    </row>
    <row r="23" spans="1:10">
      <c r="C23" s="15"/>
      <c r="D23" s="14"/>
      <c r="E23" s="15"/>
      <c r="F23" s="14"/>
      <c r="G23" s="15"/>
      <c r="H23" s="14"/>
      <c r="I23" s="15"/>
    </row>
    <row r="24" spans="1:10" ht="15">
      <c r="C24" s="24"/>
      <c r="D24" s="25"/>
      <c r="E24" s="26" t="s">
        <v>87</v>
      </c>
      <c r="F24" s="25"/>
      <c r="G24" s="26" t="s">
        <v>87</v>
      </c>
      <c r="H24" s="25"/>
      <c r="I24" s="26" t="s">
        <v>88</v>
      </c>
    </row>
    <row r="25" spans="1:10" ht="15">
      <c r="C25" s="26" t="s">
        <v>74</v>
      </c>
      <c r="D25" s="14"/>
      <c r="E25" s="26" t="s">
        <v>75</v>
      </c>
      <c r="F25" s="14"/>
      <c r="G25" s="26" t="s">
        <v>75</v>
      </c>
      <c r="H25" s="14"/>
      <c r="I25" s="26" t="s">
        <v>64</v>
      </c>
    </row>
    <row r="26" spans="1:10" ht="15">
      <c r="A26" s="32" t="s">
        <v>120</v>
      </c>
      <c r="B26" s="27"/>
      <c r="C26" s="27" t="s">
        <v>65</v>
      </c>
      <c r="D26" s="14"/>
      <c r="E26" s="27" t="s">
        <v>66</v>
      </c>
      <c r="F26" s="14"/>
      <c r="G26" s="27" t="s">
        <v>67</v>
      </c>
      <c r="H26" s="14"/>
      <c r="I26" s="27" t="s">
        <v>76</v>
      </c>
    </row>
    <row r="27" spans="1:10" hidden="1">
      <c r="A27" s="16" t="s">
        <v>82</v>
      </c>
      <c r="B27" s="16">
        <v>0</v>
      </c>
      <c r="C27" s="18"/>
      <c r="D27" s="14"/>
      <c r="E27" s="18"/>
      <c r="F27" s="17"/>
      <c r="G27" s="18"/>
      <c r="H27" s="14"/>
      <c r="I27" s="18"/>
      <c r="J27" s="28"/>
    </row>
    <row r="28" spans="1:10" hidden="1">
      <c r="A28" s="16" t="s">
        <v>77</v>
      </c>
      <c r="C28" s="20"/>
      <c r="D28" s="14"/>
      <c r="E28" s="20"/>
      <c r="F28" s="21"/>
      <c r="G28" s="20"/>
      <c r="H28" s="21"/>
      <c r="I28" s="20"/>
    </row>
    <row r="29" spans="1:10" hidden="1">
      <c r="A29" s="16" t="s">
        <v>78</v>
      </c>
      <c r="C29" s="20"/>
      <c r="D29" s="14"/>
      <c r="E29" s="20"/>
      <c r="F29" s="21"/>
      <c r="G29" s="20"/>
      <c r="H29" s="21"/>
      <c r="I29" s="20"/>
    </row>
    <row r="30" spans="1:10">
      <c r="A30" s="16" t="s">
        <v>83</v>
      </c>
      <c r="C30" s="33">
        <v>13030</v>
      </c>
      <c r="D30" s="34"/>
      <c r="E30" s="33">
        <v>561</v>
      </c>
      <c r="F30" s="38"/>
      <c r="G30" s="33">
        <v>-96</v>
      </c>
      <c r="H30" s="38"/>
      <c r="I30" s="33">
        <v>12565</v>
      </c>
    </row>
    <row r="31" spans="1:10">
      <c r="A31" s="16" t="s">
        <v>193</v>
      </c>
      <c r="C31" s="36">
        <v>1669</v>
      </c>
      <c r="D31" s="34"/>
      <c r="E31" s="36">
        <v>127</v>
      </c>
      <c r="F31" s="37"/>
      <c r="G31" s="36">
        <v>-21</v>
      </c>
      <c r="H31" s="37"/>
      <c r="I31" s="36">
        <v>1563</v>
      </c>
    </row>
    <row r="32" spans="1:10">
      <c r="A32" s="16" t="s">
        <v>166</v>
      </c>
      <c r="C32" s="36">
        <v>18417</v>
      </c>
      <c r="D32" s="34"/>
      <c r="E32" s="36">
        <v>391</v>
      </c>
      <c r="F32" s="37"/>
      <c r="G32" s="36">
        <v>0</v>
      </c>
      <c r="H32" s="37"/>
      <c r="I32" s="36">
        <v>18026</v>
      </c>
    </row>
    <row r="33" spans="1:9" ht="15" thickBot="1">
      <c r="A33" s="16" t="s">
        <v>0</v>
      </c>
      <c r="C33" s="39">
        <f>SUM(C30:C32)</f>
        <v>33116</v>
      </c>
      <c r="D33" s="38"/>
      <c r="E33" s="39">
        <f>SUM(E30:E32)</f>
        <v>1079</v>
      </c>
      <c r="F33" s="38"/>
      <c r="G33" s="39">
        <f>SUM(G30:G32)</f>
        <v>-117</v>
      </c>
      <c r="H33" s="38"/>
      <c r="I33" s="39">
        <f>SUM(I30:I32)</f>
        <v>32154</v>
      </c>
    </row>
    <row r="34" spans="1:9" ht="4.5" customHeight="1" thickTop="1">
      <c r="C34" s="40"/>
      <c r="D34" s="34"/>
      <c r="E34" s="40"/>
      <c r="F34" s="34"/>
      <c r="G34" s="40"/>
      <c r="H34" s="34"/>
      <c r="I34" s="40"/>
    </row>
    <row r="35" spans="1:9" ht="15">
      <c r="C35" s="41"/>
      <c r="D35" s="34"/>
      <c r="E35" s="41"/>
      <c r="F35" s="34"/>
      <c r="G35" s="41"/>
      <c r="H35" s="34"/>
      <c r="I35" s="41"/>
    </row>
    <row r="36" spans="1:9" ht="15" hidden="1">
      <c r="C36" s="24"/>
      <c r="D36" s="25"/>
      <c r="E36" s="26" t="s">
        <v>87</v>
      </c>
      <c r="F36" s="25"/>
      <c r="G36" s="26" t="s">
        <v>87</v>
      </c>
      <c r="H36" s="25"/>
      <c r="I36" s="26" t="s">
        <v>88</v>
      </c>
    </row>
    <row r="37" spans="1:9" ht="15" hidden="1">
      <c r="C37" s="26" t="s">
        <v>74</v>
      </c>
      <c r="D37" s="14"/>
      <c r="E37" s="26" t="s">
        <v>75</v>
      </c>
      <c r="F37" s="14"/>
      <c r="G37" s="26" t="s">
        <v>75</v>
      </c>
      <c r="H37" s="14"/>
      <c r="I37" s="26" t="s">
        <v>64</v>
      </c>
    </row>
    <row r="38" spans="1:9" ht="15" hidden="1">
      <c r="A38" s="32" t="s">
        <v>84</v>
      </c>
      <c r="B38" s="16">
        <v>0</v>
      </c>
      <c r="C38" s="27" t="s">
        <v>65</v>
      </c>
      <c r="D38" s="14"/>
      <c r="E38" s="27" t="s">
        <v>66</v>
      </c>
      <c r="F38" s="14"/>
      <c r="G38" s="27" t="s">
        <v>67</v>
      </c>
      <c r="H38" s="14"/>
      <c r="I38" s="27" t="s">
        <v>76</v>
      </c>
    </row>
    <row r="39" spans="1:9" hidden="1">
      <c r="A39" s="16" t="s">
        <v>82</v>
      </c>
      <c r="B39" s="16">
        <v>0</v>
      </c>
      <c r="C39" s="18"/>
      <c r="D39" s="14"/>
      <c r="E39" s="18"/>
      <c r="F39" s="17"/>
      <c r="G39" s="18"/>
      <c r="H39" s="14"/>
      <c r="I39" s="18"/>
    </row>
    <row r="40" spans="1:9" hidden="1">
      <c r="A40" s="16" t="s">
        <v>77</v>
      </c>
      <c r="C40" s="29"/>
      <c r="D40" s="14"/>
      <c r="E40" s="20"/>
      <c r="F40" s="21"/>
      <c r="G40" s="20"/>
      <c r="H40" s="21"/>
      <c r="I40" s="20"/>
    </row>
    <row r="41" spans="1:9" hidden="1">
      <c r="A41" s="16" t="s">
        <v>78</v>
      </c>
      <c r="C41" s="29"/>
      <c r="D41" s="14"/>
      <c r="E41" s="20"/>
      <c r="F41" s="21"/>
      <c r="G41" s="20"/>
      <c r="H41" s="21"/>
      <c r="I41" s="20"/>
    </row>
    <row r="42" spans="1:9" hidden="1">
      <c r="A42" s="16" t="s">
        <v>83</v>
      </c>
      <c r="C42" s="18" t="e">
        <v>#REF!</v>
      </c>
      <c r="D42" s="14"/>
      <c r="E42" s="18" t="e">
        <v>#REF!</v>
      </c>
      <c r="F42" s="22"/>
      <c r="G42" s="18" t="e">
        <v>#REF!</v>
      </c>
      <c r="H42" s="22"/>
      <c r="I42" s="18" t="e">
        <v>#REF!</v>
      </c>
    </row>
    <row r="43" spans="1:9" hidden="1">
      <c r="A43" s="16" t="s">
        <v>80</v>
      </c>
      <c r="C43" s="20" t="e">
        <v>#REF!</v>
      </c>
      <c r="D43" s="14"/>
      <c r="E43" s="20" t="e">
        <v>#REF!</v>
      </c>
      <c r="F43" s="21"/>
      <c r="G43" s="20" t="e">
        <v>#REF!</v>
      </c>
      <c r="H43" s="21"/>
      <c r="I43" s="20" t="e">
        <v>#REF!</v>
      </c>
    </row>
    <row r="44" spans="1:9" hidden="1">
      <c r="A44" s="16" t="s">
        <v>81</v>
      </c>
      <c r="C44" s="20" t="e">
        <v>#REF!</v>
      </c>
      <c r="D44" s="14"/>
      <c r="E44" s="20" t="e">
        <v>#REF!</v>
      </c>
      <c r="F44" s="21"/>
      <c r="G44" s="20" t="e">
        <v>#REF!</v>
      </c>
      <c r="H44" s="21"/>
      <c r="I44" s="20" t="e">
        <v>#REF!</v>
      </c>
    </row>
    <row r="45" spans="1:9" ht="15" hidden="1" thickBot="1">
      <c r="A45" s="16" t="s">
        <v>0</v>
      </c>
      <c r="C45" s="23" t="e">
        <v>#REF!</v>
      </c>
      <c r="D45" s="22"/>
      <c r="E45" s="23" t="e">
        <v>#REF!</v>
      </c>
      <c r="F45" s="22"/>
      <c r="G45" s="23" t="e">
        <v>#REF!</v>
      </c>
      <c r="H45" s="22"/>
      <c r="I45" s="23" t="e">
        <v>#REF!</v>
      </c>
    </row>
    <row r="46" spans="1:9" ht="15" hidden="1" thickTop="1"/>
    <row r="47" spans="1:9" hidden="1"/>
  </sheetData>
  <sheetProtection formatCells="0" formatColumns="0" formatRows="0" insertColumns="0" insertRows="0" insertHyperlinks="0" deleteColumns="0" deleteRows="0" sort="0" autoFilter="0" pivotTables="0"/>
  <mergeCells count="4">
    <mergeCell ref="A2:J2"/>
    <mergeCell ref="A3:J3"/>
    <mergeCell ref="A4:J4"/>
    <mergeCell ref="A1:K1"/>
  </mergeCells>
  <phoneticPr fontId="3" type="noConversion"/>
  <pageMargins left="0.75" right="0.75" top="1.3" bottom="1" header="0.5" footer="0.5"/>
  <pageSetup scale="91" orientation="portrait" r:id="rId1"/>
  <headerFooter alignWithMargins="0">
    <oddHeader xml:space="preserve">&amp;LNews Release
Page 15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0</xdr:col>
                <xdr:colOff>47625</xdr:colOff>
                <xdr:row>4</xdr:row>
                <xdr:rowOff>152400</xdr:rowOff>
              </from>
              <to>
                <xdr:col>8</xdr:col>
                <xdr:colOff>95250</xdr:colOff>
                <xdr:row>8</xdr:row>
                <xdr:rowOff>180975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D74"/>
  <sheetViews>
    <sheetView topLeftCell="A22" zoomScaleNormal="100" workbookViewId="0">
      <selection activeCell="F35" sqref="F35"/>
    </sheetView>
  </sheetViews>
  <sheetFormatPr defaultRowHeight="15.75"/>
  <cols>
    <col min="1" max="1" width="63.85546875" style="2" customWidth="1"/>
    <col min="2" max="2" width="18.140625" style="5" bestFit="1" customWidth="1"/>
    <col min="3" max="3" width="13.140625" style="5" customWidth="1"/>
    <col min="4" max="4" width="54.7109375" style="2" bestFit="1" customWidth="1"/>
    <col min="5" max="16384" width="9.140625" style="2"/>
  </cols>
  <sheetData>
    <row r="1" spans="1:4" ht="45">
      <c r="A1" s="1" t="s">
        <v>156</v>
      </c>
    </row>
    <row r="3" spans="1:4">
      <c r="B3" s="3" t="s">
        <v>121</v>
      </c>
      <c r="C3" s="3" t="s">
        <v>122</v>
      </c>
      <c r="D3" s="4" t="s">
        <v>123</v>
      </c>
    </row>
    <row r="5" spans="1:4" ht="16.5" thickBot="1"/>
    <row r="6" spans="1:4" ht="16.5" thickBot="1">
      <c r="A6" s="2" t="s">
        <v>126</v>
      </c>
      <c r="B6" s="8" t="e">
        <f>IF(#REF!-#REF!&lt;&gt;0,"NO","Yes")</f>
        <v>#REF!</v>
      </c>
    </row>
    <row r="7" spans="1:4" ht="16.5" thickBot="1">
      <c r="A7" s="2" t="s">
        <v>127</v>
      </c>
      <c r="B7" s="6" t="e">
        <f>+'IS YTD'!#REF!</f>
        <v>#REF!</v>
      </c>
      <c r="C7" s="5" t="s">
        <v>124</v>
      </c>
      <c r="D7" s="2" t="s">
        <v>133</v>
      </c>
    </row>
    <row r="8" spans="1:4" ht="16.5" thickBot="1">
      <c r="A8" s="2" t="s">
        <v>125</v>
      </c>
      <c r="B8" s="8" t="e">
        <f>IF(#REF!-#REF!-'Loss Reserves'!I21&lt;&gt;0,"NO","Yes")</f>
        <v>#REF!</v>
      </c>
    </row>
    <row r="10" spans="1:4" ht="16.5" thickBot="1">
      <c r="A10" s="2" t="s">
        <v>128</v>
      </c>
    </row>
    <row r="11" spans="1:4" ht="16.5" thickBot="1">
      <c r="A11" s="7" t="s">
        <v>129</v>
      </c>
      <c r="B11" s="8"/>
      <c r="C11" s="5" t="s">
        <v>124</v>
      </c>
    </row>
    <row r="12" spans="1:4">
      <c r="A12" s="7" t="s">
        <v>130</v>
      </c>
    </row>
    <row r="13" spans="1:4" ht="16.5" thickBot="1"/>
    <row r="14" spans="1:4" ht="16.5" thickBot="1">
      <c r="A14" s="2" t="s">
        <v>131</v>
      </c>
      <c r="B14" s="8"/>
      <c r="C14" s="5" t="s">
        <v>124</v>
      </c>
      <c r="D14" s="2" t="s">
        <v>132</v>
      </c>
    </row>
    <row r="16" spans="1:4">
      <c r="A16" s="2" t="s">
        <v>134</v>
      </c>
    </row>
    <row r="17" spans="1:3">
      <c r="A17" s="7" t="s">
        <v>135</v>
      </c>
      <c r="B17" s="5" t="e">
        <f>IF(+'Loss Reserves'!I12-'Loss Reserves'!I30-#REF!&lt;&gt;0,"NO","Yes")</f>
        <v>#REF!</v>
      </c>
      <c r="C17" s="9"/>
    </row>
    <row r="18" spans="1:3">
      <c r="A18" s="7" t="s">
        <v>138</v>
      </c>
      <c r="B18" s="5" t="e">
        <f>IF('Loss Reserves'!I17-'Loss Reserves'!I35-#REF!&lt;&gt;0,"NO","Yes")</f>
        <v>#REF!</v>
      </c>
    </row>
    <row r="19" spans="1:3">
      <c r="A19" s="7" t="s">
        <v>136</v>
      </c>
    </row>
    <row r="20" spans="1:3">
      <c r="A20" s="2" t="s">
        <v>163</v>
      </c>
    </row>
    <row r="21" spans="1:3">
      <c r="A21" s="2" t="s">
        <v>165</v>
      </c>
    </row>
    <row r="22" spans="1:3">
      <c r="A22" s="7" t="s">
        <v>135</v>
      </c>
      <c r="B22" s="5" t="e">
        <f>IF(+#REF!-#REF!&lt;&gt;0,"No", "Yes")</f>
        <v>#REF!</v>
      </c>
    </row>
    <row r="23" spans="1:3">
      <c r="A23" s="7" t="s">
        <v>138</v>
      </c>
      <c r="B23" s="5" t="e">
        <f>IF(+#REF!-#REF!&lt;&gt;0,"No", "Yes")</f>
        <v>#REF!</v>
      </c>
    </row>
    <row r="24" spans="1:3">
      <c r="A24" s="2" t="s">
        <v>160</v>
      </c>
      <c r="B24" s="5" t="e">
        <f>IF(+#REF!-#REF!&lt;&gt;0,"No", "Yes")</f>
        <v>#REF!</v>
      </c>
    </row>
    <row r="25" spans="1:3">
      <c r="A25" s="7"/>
    </row>
    <row r="26" spans="1:3">
      <c r="A26" s="2" t="s">
        <v>164</v>
      </c>
    </row>
    <row r="27" spans="1:3">
      <c r="A27" s="2" t="s">
        <v>162</v>
      </c>
    </row>
    <row r="28" spans="1:3">
      <c r="A28" s="7" t="s">
        <v>135</v>
      </c>
      <c r="B28" s="5" t="e">
        <f>IF(#REF!-#REF!&lt;&gt;0, "No", "Yes")</f>
        <v>#REF!</v>
      </c>
    </row>
    <row r="29" spans="1:3">
      <c r="A29" s="7" t="s">
        <v>138</v>
      </c>
      <c r="B29" s="5" t="e">
        <f>IF(#REF!-#REF!&lt;&gt;0, "No", "Yes")</f>
        <v>#REF!</v>
      </c>
    </row>
    <row r="30" spans="1:3">
      <c r="A30" s="2" t="s">
        <v>160</v>
      </c>
      <c r="B30" s="5" t="e">
        <f>IF(#REF!-#REF!&lt;&gt;0, "No", "Yes")</f>
        <v>#REF!</v>
      </c>
    </row>
    <row r="31" spans="1:3">
      <c r="A31" s="7"/>
    </row>
    <row r="32" spans="1:3">
      <c r="A32" s="2" t="s">
        <v>143</v>
      </c>
    </row>
    <row r="33" spans="1:2">
      <c r="A33" s="7" t="s">
        <v>139</v>
      </c>
    </row>
    <row r="34" spans="1:2">
      <c r="A34" s="7" t="s">
        <v>140</v>
      </c>
      <c r="B34" s="5" t="e">
        <f>IF(#REF!-#REF!&lt;&gt;0,"NO","Yes")</f>
        <v>#REF!</v>
      </c>
    </row>
    <row r="35" spans="1:2">
      <c r="A35" s="7" t="s">
        <v>137</v>
      </c>
      <c r="B35" s="5" t="e">
        <f>IF(#REF!-#REF!&lt;&gt;0,"NO","Yes")</f>
        <v>#REF!</v>
      </c>
    </row>
    <row r="37" spans="1:2">
      <c r="A37" s="2" t="s">
        <v>161</v>
      </c>
    </row>
    <row r="38" spans="1:2">
      <c r="A38" s="7" t="s">
        <v>139</v>
      </c>
    </row>
    <row r="39" spans="1:2">
      <c r="A39" s="7" t="s">
        <v>140</v>
      </c>
      <c r="B39" s="5" t="e">
        <f>IF(#REF!-#REF!&lt;&gt;0, "No", "Yes")</f>
        <v>#REF!</v>
      </c>
    </row>
    <row r="40" spans="1:2">
      <c r="A40" s="7" t="s">
        <v>137</v>
      </c>
      <c r="B40" s="5" t="e">
        <f>IF(#REF!-#REF!&lt;&gt;0, "No", "Yes")</f>
        <v>#REF!</v>
      </c>
    </row>
    <row r="41" spans="1:2">
      <c r="A41" s="7"/>
    </row>
    <row r="42" spans="1:2">
      <c r="A42" s="2" t="s">
        <v>141</v>
      </c>
    </row>
    <row r="43" spans="1:2">
      <c r="A43" s="7" t="s">
        <v>140</v>
      </c>
      <c r="B43" s="5" t="e">
        <f>IF(#REF!+#REF!&lt;&gt;0,"NO","Yes")</f>
        <v>#REF!</v>
      </c>
    </row>
    <row r="44" spans="1:2">
      <c r="A44" s="7" t="s">
        <v>137</v>
      </c>
      <c r="B44" s="5" t="e">
        <f>IF(#REF!+#REF!&lt;&gt;0,"NO","Yes")</f>
        <v>#REF!</v>
      </c>
    </row>
    <row r="46" spans="1:2">
      <c r="A46" s="2" t="s">
        <v>142</v>
      </c>
    </row>
    <row r="47" spans="1:2">
      <c r="A47" s="7" t="s">
        <v>140</v>
      </c>
      <c r="B47" s="5" t="e">
        <f>IF(#REF!+#REF!+#REF!+#REF!&lt;&gt;0,"NO","Yes")</f>
        <v>#REF!</v>
      </c>
    </row>
    <row r="48" spans="1:2">
      <c r="A48" s="7" t="s">
        <v>137</v>
      </c>
      <c r="B48" s="5" t="e">
        <f>IF(#REF!+#REF!+#REF!+#REF!&lt;&gt;0,"NO","Yes")</f>
        <v>#REF!</v>
      </c>
    </row>
    <row r="50" spans="1:2">
      <c r="A50" s="2" t="s">
        <v>144</v>
      </c>
    </row>
    <row r="51" spans="1:2">
      <c r="A51" s="2" t="s">
        <v>145</v>
      </c>
    </row>
    <row r="52" spans="1:2">
      <c r="A52" s="7" t="s">
        <v>140</v>
      </c>
      <c r="B52" s="5" t="e">
        <f>IF(#REF!-#REF!&lt;&gt;0,"NO","Yes")</f>
        <v>#REF!</v>
      </c>
    </row>
    <row r="53" spans="1:2">
      <c r="A53" s="7" t="s">
        <v>137</v>
      </c>
      <c r="B53" s="5" t="e">
        <f>IF(#REF!-#REF!&lt;&gt;0,"NO","Yes")</f>
        <v>#REF!</v>
      </c>
    </row>
    <row r="54" spans="1:2">
      <c r="A54" s="2" t="s">
        <v>146</v>
      </c>
    </row>
    <row r="55" spans="1:2">
      <c r="A55" s="7" t="s">
        <v>140</v>
      </c>
      <c r="B55" s="5" t="e">
        <f>IF(#REF!-#REF!&lt;&gt;0,"NO","Yes")</f>
        <v>#REF!</v>
      </c>
    </row>
    <row r="56" spans="1:2">
      <c r="A56" s="7" t="s">
        <v>137</v>
      </c>
      <c r="B56" s="5" t="e">
        <f>IF(#REF!-#REF!&lt;&gt;0,"NO","Yes")</f>
        <v>#REF!</v>
      </c>
    </row>
    <row r="57" spans="1:2">
      <c r="A57" s="2" t="s">
        <v>147</v>
      </c>
    </row>
    <row r="58" spans="1:2">
      <c r="A58" s="7" t="s">
        <v>140</v>
      </c>
      <c r="B58" s="5" t="e">
        <f>IF(#REF!-#REF!&lt;&gt;0,"NO","Yes")</f>
        <v>#REF!</v>
      </c>
    </row>
    <row r="59" spans="1:2">
      <c r="A59" s="7" t="s">
        <v>137</v>
      </c>
      <c r="B59" s="5" t="e">
        <f>IF(#REF!-#REF!&lt;&gt;0,"NO","Yes")</f>
        <v>#REF!</v>
      </c>
    </row>
    <row r="61" spans="1:2">
      <c r="A61" s="2" t="s">
        <v>149</v>
      </c>
      <c r="B61" s="5" t="s">
        <v>124</v>
      </c>
    </row>
    <row r="62" spans="1:2">
      <c r="A62" s="2" t="s">
        <v>150</v>
      </c>
      <c r="B62" s="5" t="s">
        <v>124</v>
      </c>
    </row>
    <row r="64" spans="1:2">
      <c r="A64" s="2" t="s">
        <v>148</v>
      </c>
    </row>
    <row r="65" spans="1:3">
      <c r="A65" s="7" t="s">
        <v>151</v>
      </c>
      <c r="B65" s="5" t="e">
        <v>#REF!</v>
      </c>
    </row>
    <row r="66" spans="1:3">
      <c r="A66" s="2" t="s">
        <v>152</v>
      </c>
      <c r="B66" s="5" t="e">
        <v>#REF!</v>
      </c>
    </row>
    <row r="67" spans="1:3">
      <c r="A67" s="7" t="s">
        <v>153</v>
      </c>
      <c r="B67" s="11" t="e">
        <v>#REF!</v>
      </c>
    </row>
    <row r="68" spans="1:3" s="12" customFormat="1">
      <c r="A68" s="12" t="s">
        <v>158</v>
      </c>
      <c r="B68" s="13" t="e">
        <v>#REF!</v>
      </c>
      <c r="C68" s="11"/>
    </row>
    <row r="69" spans="1:3">
      <c r="A69" s="7" t="s">
        <v>154</v>
      </c>
      <c r="B69" s="11" t="e">
        <v>#REF!</v>
      </c>
    </row>
    <row r="70" spans="1:3">
      <c r="A70" s="12" t="s">
        <v>158</v>
      </c>
      <c r="B70" s="13" t="e">
        <v>#REF!</v>
      </c>
    </row>
    <row r="71" spans="1:3">
      <c r="A71" s="12"/>
      <c r="B71" s="10"/>
    </row>
    <row r="72" spans="1:3">
      <c r="A72" s="2" t="s">
        <v>155</v>
      </c>
    </row>
    <row r="73" spans="1:3">
      <c r="A73" s="2" t="s">
        <v>119</v>
      </c>
      <c r="B73" s="5" t="s">
        <v>240</v>
      </c>
    </row>
    <row r="74" spans="1:3">
      <c r="A74" s="2" t="s">
        <v>120</v>
      </c>
      <c r="B74" s="5" t="s">
        <v>240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8" fitToHeight="10" orientation="portrait" horizontalDpi="1200" verticalDpi="1200" r:id="rId1"/>
  <headerFooter>
    <oddFooter>&amp;C&amp;Z&amp;F&amp;A&amp;R&amp;D&amp;T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M61"/>
  <sheetViews>
    <sheetView zoomScaleNormal="100" workbookViewId="0">
      <selection activeCell="F24" sqref="F24"/>
    </sheetView>
  </sheetViews>
  <sheetFormatPr defaultColWidth="12.5703125" defaultRowHeight="12.75"/>
  <cols>
    <col min="1" max="1" width="4.28515625" style="60" customWidth="1"/>
    <col min="2" max="2" width="43.7109375" style="60" bestFit="1" customWidth="1"/>
    <col min="3" max="3" width="2.42578125" style="60" customWidth="1"/>
    <col min="4" max="5" width="12.28515625" style="60" customWidth="1"/>
    <col min="6" max="6" width="12.28515625" style="64" customWidth="1"/>
    <col min="7" max="7" width="1.140625" style="64" customWidth="1"/>
    <col min="8" max="8" width="5.7109375" style="64" customWidth="1"/>
    <col min="9" max="10" width="12.28515625" style="60" customWidth="1"/>
    <col min="11" max="11" width="12.28515625" style="64" customWidth="1"/>
    <col min="12" max="13" width="5.7109375" style="64" customWidth="1"/>
    <col min="14" max="16384" width="12.5703125" style="60"/>
  </cols>
  <sheetData>
    <row r="1" spans="1:13" s="66" customFormat="1">
      <c r="A1" s="225" t="s">
        <v>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07"/>
      <c r="M1" s="207"/>
    </row>
    <row r="2" spans="1:13" s="66" customFormat="1">
      <c r="A2" s="225" t="s">
        <v>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07"/>
      <c r="M2" s="207"/>
    </row>
    <row r="3" spans="1:13" s="66" customFormat="1">
      <c r="A3" s="225" t="s">
        <v>172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07"/>
      <c r="M3" s="207"/>
    </row>
    <row r="4" spans="1:13" ht="15" customHeight="1">
      <c r="A4" s="225" t="s">
        <v>93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07"/>
      <c r="M4" s="207"/>
    </row>
    <row r="6" spans="1:13" s="66" customFormat="1">
      <c r="D6" s="225" t="s">
        <v>51</v>
      </c>
      <c r="E6" s="225"/>
      <c r="F6" s="67"/>
      <c r="G6" s="67"/>
      <c r="H6" s="67"/>
      <c r="I6" s="225" t="s">
        <v>217</v>
      </c>
      <c r="J6" s="225"/>
      <c r="K6" s="67"/>
      <c r="L6" s="67"/>
      <c r="M6" s="67"/>
    </row>
    <row r="7" spans="1:13" s="66" customFormat="1">
      <c r="D7" s="226" t="s">
        <v>216</v>
      </c>
      <c r="E7" s="227"/>
      <c r="F7" s="68"/>
      <c r="G7" s="68"/>
      <c r="H7" s="68"/>
      <c r="I7" s="226" t="s">
        <v>216</v>
      </c>
      <c r="J7" s="227"/>
      <c r="K7" s="68"/>
      <c r="L7" s="68"/>
      <c r="M7" s="68"/>
    </row>
    <row r="8" spans="1:13" s="66" customFormat="1">
      <c r="A8" s="69" t="s">
        <v>94</v>
      </c>
      <c r="B8" s="70"/>
      <c r="D8" s="71">
        <v>2015</v>
      </c>
      <c r="E8" s="71">
        <v>2014</v>
      </c>
      <c r="F8" s="72" t="s">
        <v>34</v>
      </c>
      <c r="G8" s="72"/>
      <c r="H8" s="72"/>
      <c r="I8" s="71">
        <v>2015</v>
      </c>
      <c r="J8" s="71">
        <v>2014</v>
      </c>
      <c r="K8" s="72" t="s">
        <v>34</v>
      </c>
      <c r="L8" s="72"/>
      <c r="M8" s="72"/>
    </row>
    <row r="9" spans="1:13" ht="12" customHeight="1">
      <c r="F9" s="73"/>
      <c r="G9" s="73"/>
      <c r="H9" s="73"/>
      <c r="K9" s="73"/>
      <c r="L9" s="73"/>
      <c r="M9" s="73"/>
    </row>
    <row r="10" spans="1:13" s="66" customFormat="1">
      <c r="A10" s="74" t="s">
        <v>95</v>
      </c>
      <c r="C10" s="75"/>
      <c r="D10" s="76">
        <v>379471.07193999999</v>
      </c>
      <c r="E10" s="76">
        <v>348795.15280970559</v>
      </c>
      <c r="F10" s="77">
        <v>8.7948238050860952E-2</v>
      </c>
      <c r="G10" s="78"/>
      <c r="H10" s="78"/>
      <c r="I10" s="76">
        <v>775931.12679000013</v>
      </c>
      <c r="J10" s="76">
        <v>771585.15280970559</v>
      </c>
      <c r="K10" s="77">
        <v>5.6325267074784921E-3</v>
      </c>
      <c r="L10" s="78"/>
      <c r="M10" s="78"/>
    </row>
    <row r="11" spans="1:13" s="66" customFormat="1">
      <c r="A11" s="74" t="s">
        <v>96</v>
      </c>
      <c r="C11" s="75"/>
      <c r="D11" s="58">
        <v>258243.87062000003</v>
      </c>
      <c r="E11" s="58">
        <v>231864.31583149999</v>
      </c>
      <c r="F11" s="77">
        <v>0.11377151630210551</v>
      </c>
      <c r="G11" s="78"/>
      <c r="H11" s="78"/>
      <c r="I11" s="58">
        <v>547202.39693000005</v>
      </c>
      <c r="J11" s="58">
        <v>543714.31583149999</v>
      </c>
      <c r="K11" s="77">
        <v>6.4152828000597142E-3</v>
      </c>
      <c r="L11" s="78"/>
      <c r="M11" s="78"/>
    </row>
    <row r="12" spans="1:13">
      <c r="C12" s="62"/>
      <c r="D12" s="49"/>
      <c r="E12" s="49"/>
      <c r="F12" s="79"/>
      <c r="G12" s="79"/>
      <c r="H12" s="79"/>
      <c r="I12" s="49"/>
      <c r="J12" s="49"/>
      <c r="K12" s="79"/>
      <c r="L12" s="79"/>
      <c r="M12" s="79"/>
    </row>
    <row r="13" spans="1:13" s="66" customFormat="1">
      <c r="A13" s="74" t="s">
        <v>1</v>
      </c>
      <c r="C13" s="75"/>
      <c r="D13" s="58"/>
      <c r="E13" s="58"/>
      <c r="F13" s="80"/>
      <c r="G13" s="80"/>
      <c r="H13" s="80"/>
      <c r="I13" s="58"/>
      <c r="J13" s="58"/>
      <c r="K13" s="80"/>
      <c r="L13" s="80"/>
      <c r="M13" s="80"/>
    </row>
    <row r="14" spans="1:13">
      <c r="B14" s="81" t="s">
        <v>97</v>
      </c>
      <c r="C14" s="62"/>
      <c r="D14" s="82">
        <v>242328.38066999998</v>
      </c>
      <c r="E14" s="82">
        <v>231084.32959949994</v>
      </c>
      <c r="F14" s="83">
        <v>4.8657782593858674E-2</v>
      </c>
      <c r="G14" s="84"/>
      <c r="H14" s="78"/>
      <c r="I14" s="82">
        <v>478460.14821000001</v>
      </c>
      <c r="J14" s="82">
        <v>456356.32959949994</v>
      </c>
      <c r="K14" s="83">
        <v>4.8435437785860173E-2</v>
      </c>
      <c r="L14" s="78"/>
      <c r="M14" s="78"/>
    </row>
    <row r="15" spans="1:13">
      <c r="B15" s="81" t="s">
        <v>168</v>
      </c>
      <c r="C15" s="62"/>
      <c r="D15" s="82">
        <v>16595.10859</v>
      </c>
      <c r="E15" s="82">
        <v>15647.750540900008</v>
      </c>
      <c r="F15" s="83">
        <v>6.0542762783940898E-2</v>
      </c>
      <c r="G15" s="84"/>
      <c r="H15" s="78"/>
      <c r="I15" s="82">
        <v>32848.243379999993</v>
      </c>
      <c r="J15" s="82">
        <v>32257.750540900008</v>
      </c>
      <c r="K15" s="83">
        <v>1.8305456183353254E-2</v>
      </c>
      <c r="L15" s="78"/>
      <c r="M15" s="78"/>
    </row>
    <row r="16" spans="1:13">
      <c r="B16" s="81" t="s">
        <v>247</v>
      </c>
      <c r="C16" s="62"/>
      <c r="D16" s="82"/>
      <c r="E16" s="82"/>
      <c r="F16" s="83"/>
      <c r="G16" s="84"/>
      <c r="H16" s="78"/>
      <c r="I16" s="82"/>
      <c r="J16" s="82"/>
      <c r="K16" s="83"/>
      <c r="L16" s="78"/>
      <c r="M16" s="78"/>
    </row>
    <row r="17" spans="1:13">
      <c r="B17" s="224" t="s">
        <v>241</v>
      </c>
      <c r="C17" s="62"/>
      <c r="D17" s="82">
        <v>-423</v>
      </c>
      <c r="E17" s="82">
        <v>0</v>
      </c>
      <c r="F17" s="83" t="s">
        <v>239</v>
      </c>
      <c r="G17" s="84"/>
      <c r="H17" s="78"/>
      <c r="I17" s="82">
        <v>-423</v>
      </c>
      <c r="J17" s="82">
        <v>0</v>
      </c>
      <c r="K17" s="83" t="s">
        <v>239</v>
      </c>
      <c r="L17" s="78"/>
      <c r="M17" s="78"/>
    </row>
    <row r="18" spans="1:13">
      <c r="B18" s="224" t="s">
        <v>242</v>
      </c>
      <c r="C18" s="62"/>
      <c r="D18" s="82"/>
      <c r="E18" s="82"/>
      <c r="F18" s="79"/>
      <c r="G18" s="79"/>
      <c r="H18" s="78"/>
      <c r="I18" s="82"/>
      <c r="J18" s="82"/>
      <c r="K18" s="79"/>
      <c r="L18" s="78"/>
      <c r="M18" s="78"/>
    </row>
    <row r="19" spans="1:13">
      <c r="B19" s="224" t="s">
        <v>243</v>
      </c>
      <c r="C19" s="62"/>
      <c r="D19" s="85">
        <v>0</v>
      </c>
      <c r="E19" s="85">
        <v>0</v>
      </c>
      <c r="F19" s="83" t="s">
        <v>239</v>
      </c>
      <c r="G19" s="222"/>
      <c r="H19" s="78"/>
      <c r="I19" s="85">
        <v>0</v>
      </c>
      <c r="J19" s="85">
        <v>0</v>
      </c>
      <c r="K19" s="83" t="s">
        <v>239</v>
      </c>
      <c r="L19" s="78"/>
      <c r="M19" s="78"/>
    </row>
    <row r="20" spans="1:13">
      <c r="B20" s="221" t="s">
        <v>244</v>
      </c>
      <c r="C20" s="62"/>
      <c r="D20" s="223"/>
      <c r="E20" s="223"/>
      <c r="F20" s="79"/>
      <c r="G20" s="79"/>
      <c r="H20" s="78"/>
      <c r="I20" s="223"/>
      <c r="J20" s="223"/>
      <c r="K20" s="79"/>
      <c r="L20" s="78"/>
      <c r="M20" s="78"/>
    </row>
    <row r="21" spans="1:13">
      <c r="B21" s="221" t="s">
        <v>245</v>
      </c>
      <c r="C21" s="62"/>
      <c r="D21" s="82">
        <v>-423</v>
      </c>
      <c r="E21" s="82">
        <v>0</v>
      </c>
      <c r="F21" s="83" t="s">
        <v>239</v>
      </c>
      <c r="G21" s="84"/>
      <c r="H21" s="78"/>
      <c r="I21" s="82">
        <v>-423</v>
      </c>
      <c r="J21" s="82">
        <v>0</v>
      </c>
      <c r="K21" s="83" t="s">
        <v>239</v>
      </c>
      <c r="L21" s="78"/>
      <c r="M21" s="78"/>
    </row>
    <row r="22" spans="1:13">
      <c r="B22" s="221" t="s">
        <v>246</v>
      </c>
      <c r="C22" s="62"/>
      <c r="D22" s="85">
        <v>4339</v>
      </c>
      <c r="E22" s="85">
        <v>4472.759739099999</v>
      </c>
      <c r="F22" s="83">
        <v>-2.990541564991683E-2</v>
      </c>
      <c r="G22" s="84"/>
      <c r="H22" s="78"/>
      <c r="I22" s="85">
        <v>9935</v>
      </c>
      <c r="J22" s="85">
        <v>5305.759739099999</v>
      </c>
      <c r="K22" s="83">
        <v>0.87249338238697671</v>
      </c>
      <c r="L22" s="78"/>
      <c r="M22" s="78"/>
    </row>
    <row r="23" spans="1:13">
      <c r="B23" s="81" t="s">
        <v>98</v>
      </c>
      <c r="C23" s="62"/>
      <c r="D23" s="82">
        <v>3916</v>
      </c>
      <c r="E23" s="82">
        <v>4472.759739099999</v>
      </c>
      <c r="F23" s="83">
        <v>-0.125477899904373</v>
      </c>
      <c r="G23" s="84"/>
      <c r="H23" s="78"/>
      <c r="I23" s="82">
        <v>9512</v>
      </c>
      <c r="J23" s="82">
        <v>5305.759739099999</v>
      </c>
      <c r="K23" s="83">
        <v>0.79276870188876924</v>
      </c>
      <c r="L23" s="78"/>
      <c r="M23" s="78"/>
    </row>
    <row r="24" spans="1:13">
      <c r="B24" s="81" t="s">
        <v>234</v>
      </c>
      <c r="C24" s="62"/>
      <c r="D24" s="82">
        <v>-4361.5942700000014</v>
      </c>
      <c r="E24" s="82">
        <v>-1665.2743716595446</v>
      </c>
      <c r="F24" s="83" t="s">
        <v>239</v>
      </c>
      <c r="G24" s="84"/>
      <c r="H24" s="78"/>
      <c r="I24" s="82">
        <v>-2120.3560700000003</v>
      </c>
      <c r="J24" s="82">
        <v>8733.7256283404549</v>
      </c>
      <c r="K24" s="83">
        <v>-1.2427779575671076</v>
      </c>
      <c r="L24" s="78"/>
      <c r="M24" s="78"/>
    </row>
    <row r="25" spans="1:13" s="66" customFormat="1">
      <c r="B25" s="74" t="s">
        <v>2</v>
      </c>
      <c r="C25" s="75"/>
      <c r="D25" s="86">
        <v>258476.68662999995</v>
      </c>
      <c r="E25" s="86">
        <v>249539.56550784039</v>
      </c>
      <c r="F25" s="77">
        <v>3.5814445312395797E-2</v>
      </c>
      <c r="G25" s="78"/>
      <c r="H25" s="78"/>
      <c r="I25" s="86">
        <v>518699.78764000005</v>
      </c>
      <c r="J25" s="86">
        <v>502653.56550784037</v>
      </c>
      <c r="K25" s="77">
        <v>3.1923024590401319E-2</v>
      </c>
      <c r="L25" s="78"/>
      <c r="M25" s="78"/>
    </row>
    <row r="26" spans="1:13" ht="12" customHeight="1">
      <c r="C26" s="62"/>
      <c r="D26" s="49"/>
      <c r="E26" s="49"/>
      <c r="F26" s="79" t="s">
        <v>33</v>
      </c>
      <c r="G26" s="79"/>
      <c r="H26" s="79"/>
      <c r="I26" s="49"/>
      <c r="J26" s="49"/>
      <c r="K26" s="79" t="s">
        <v>33</v>
      </c>
      <c r="L26" s="79"/>
      <c r="M26" s="79"/>
    </row>
    <row r="27" spans="1:13" s="66" customFormat="1">
      <c r="A27" s="74" t="s">
        <v>99</v>
      </c>
      <c r="B27" s="75"/>
      <c r="C27" s="75"/>
      <c r="D27" s="58"/>
      <c r="E27" s="58"/>
      <c r="F27" s="79"/>
      <c r="G27" s="79"/>
      <c r="H27" s="79"/>
      <c r="I27" s="58"/>
      <c r="J27" s="58"/>
      <c r="K27" s="79"/>
      <c r="L27" s="79"/>
      <c r="M27" s="79"/>
    </row>
    <row r="28" spans="1:13">
      <c r="B28" s="81" t="s">
        <v>3</v>
      </c>
      <c r="C28" s="62"/>
      <c r="D28" s="82">
        <v>141973.38704000003</v>
      </c>
      <c r="E28" s="82">
        <v>140220.25078467099</v>
      </c>
      <c r="F28" s="83">
        <v>1.2502732276675494E-2</v>
      </c>
      <c r="G28" s="84"/>
      <c r="H28" s="78"/>
      <c r="I28" s="82">
        <v>272170.85337000003</v>
      </c>
      <c r="J28" s="82">
        <v>275287.25078467099</v>
      </c>
      <c r="K28" s="83">
        <v>-1.1320529395342773E-2</v>
      </c>
      <c r="L28" s="78"/>
      <c r="M28" s="78"/>
    </row>
    <row r="29" spans="1:13">
      <c r="B29" s="81" t="s">
        <v>100</v>
      </c>
      <c r="C29" s="62"/>
      <c r="D29" s="82">
        <v>31479.809320000004</v>
      </c>
      <c r="E29" s="82">
        <v>32149.922245400005</v>
      </c>
      <c r="F29" s="83">
        <v>-2.0843376238518899E-2</v>
      </c>
      <c r="G29" s="84"/>
      <c r="H29" s="78"/>
      <c r="I29" s="82">
        <v>64385.428319999999</v>
      </c>
      <c r="J29" s="82">
        <v>57876.922245400005</v>
      </c>
      <c r="K29" s="83">
        <v>0.11245425330330663</v>
      </c>
      <c r="L29" s="78"/>
      <c r="M29" s="78"/>
    </row>
    <row r="30" spans="1:13">
      <c r="B30" s="81" t="s">
        <v>4</v>
      </c>
      <c r="C30" s="62"/>
      <c r="D30" s="82">
        <v>52789.160690000004</v>
      </c>
      <c r="E30" s="82">
        <v>47992.063781457808</v>
      </c>
      <c r="F30" s="83">
        <v>9.9956045449239486E-2</v>
      </c>
      <c r="G30" s="84"/>
      <c r="H30" s="78"/>
      <c r="I30" s="82">
        <v>107698.17203999998</v>
      </c>
      <c r="J30" s="82">
        <v>95138.063781457808</v>
      </c>
      <c r="K30" s="83">
        <v>0.13201980111129932</v>
      </c>
      <c r="L30" s="78"/>
      <c r="M30" s="78"/>
    </row>
    <row r="31" spans="1:13">
      <c r="B31" s="81" t="s">
        <v>5</v>
      </c>
      <c r="C31" s="62"/>
      <c r="D31" s="82">
        <v>3855.6638599999997</v>
      </c>
      <c r="E31" s="82">
        <v>4319.0506999999998</v>
      </c>
      <c r="F31" s="83">
        <v>-0.10728904849392024</v>
      </c>
      <c r="G31" s="84"/>
      <c r="H31" s="78"/>
      <c r="I31" s="82">
        <v>7710.8126199999997</v>
      </c>
      <c r="J31" s="82">
        <v>8171.0506999999998</v>
      </c>
      <c r="K31" s="83">
        <v>-5.6325446616063722E-2</v>
      </c>
      <c r="L31" s="78"/>
      <c r="M31" s="78"/>
    </row>
    <row r="32" spans="1:13" s="66" customFormat="1">
      <c r="B32" s="74" t="s">
        <v>101</v>
      </c>
      <c r="C32" s="75"/>
      <c r="D32" s="86">
        <v>230098.02091000005</v>
      </c>
      <c r="E32" s="86">
        <v>224681.28751152879</v>
      </c>
      <c r="F32" s="77">
        <v>2.4108520377752057E-2</v>
      </c>
      <c r="G32" s="78"/>
      <c r="H32" s="78"/>
      <c r="I32" s="86">
        <v>451965.26634999999</v>
      </c>
      <c r="J32" s="86">
        <v>436473.28751152882</v>
      </c>
      <c r="K32" s="77">
        <v>3.5493532552234308E-2</v>
      </c>
      <c r="L32" s="78"/>
      <c r="M32" s="78"/>
    </row>
    <row r="33" spans="1:13" ht="12" customHeight="1">
      <c r="C33" s="62"/>
      <c r="D33" s="49"/>
      <c r="E33" s="49"/>
      <c r="F33" s="80" t="s">
        <v>33</v>
      </c>
      <c r="G33" s="80"/>
      <c r="H33" s="80"/>
      <c r="I33" s="49"/>
      <c r="J33" s="49"/>
      <c r="K33" s="80" t="s">
        <v>33</v>
      </c>
      <c r="L33" s="80"/>
      <c r="M33" s="80"/>
    </row>
    <row r="34" spans="1:13" s="66" customFormat="1">
      <c r="A34" s="74" t="s">
        <v>48</v>
      </c>
      <c r="C34" s="75"/>
      <c r="D34" s="87">
        <v>28378.665719999903</v>
      </c>
      <c r="E34" s="87">
        <v>24859.277996311605</v>
      </c>
      <c r="F34" s="77">
        <v>0.14157240303642257</v>
      </c>
      <c r="G34" s="78"/>
      <c r="H34" s="78"/>
      <c r="I34" s="87">
        <v>66734.521290000062</v>
      </c>
      <c r="J34" s="87">
        <v>66181.277996311546</v>
      </c>
      <c r="K34" s="77">
        <v>8.3595136032179641E-3</v>
      </c>
      <c r="L34" s="78"/>
      <c r="M34" s="78"/>
    </row>
    <row r="35" spans="1:13" s="66" customFormat="1">
      <c r="A35" s="74"/>
      <c r="C35" s="75"/>
      <c r="D35" s="87"/>
      <c r="E35" s="87"/>
      <c r="F35" s="80"/>
      <c r="G35" s="80"/>
      <c r="H35" s="80"/>
      <c r="I35" s="87"/>
      <c r="J35" s="87"/>
      <c r="K35" s="80"/>
      <c r="L35" s="80"/>
      <c r="M35" s="80"/>
    </row>
    <row r="36" spans="1:13">
      <c r="A36" s="74" t="s">
        <v>194</v>
      </c>
      <c r="D36" s="88">
        <v>9194.6010000000006</v>
      </c>
      <c r="E36" s="88">
        <v>7998.4825066260455</v>
      </c>
      <c r="F36" s="77">
        <v>0.14954317801946496</v>
      </c>
      <c r="G36" s="78"/>
      <c r="H36" s="78"/>
      <c r="I36" s="88">
        <v>21621.897000000001</v>
      </c>
      <c r="J36" s="88">
        <v>21352.482506626046</v>
      </c>
      <c r="K36" s="77">
        <v>1.2617478707234691E-2</v>
      </c>
      <c r="L36" s="78"/>
      <c r="M36" s="78"/>
    </row>
    <row r="37" spans="1:13" ht="14.25" customHeight="1">
      <c r="C37" s="62"/>
      <c r="D37" s="49"/>
      <c r="E37" s="49"/>
      <c r="F37" s="80" t="s">
        <v>33</v>
      </c>
      <c r="G37" s="80"/>
      <c r="H37" s="80"/>
      <c r="I37" s="49"/>
      <c r="J37" s="49"/>
      <c r="K37" s="80" t="s">
        <v>33</v>
      </c>
      <c r="L37" s="80"/>
      <c r="M37" s="80"/>
    </row>
    <row r="38" spans="1:13" s="66" customFormat="1" ht="13.5" thickBot="1">
      <c r="A38" s="74" t="s">
        <v>73</v>
      </c>
      <c r="C38" s="75"/>
      <c r="D38" s="89">
        <v>19184.0647199999</v>
      </c>
      <c r="E38" s="89">
        <v>16860.795489685559</v>
      </c>
      <c r="F38" s="77">
        <v>0.13779119921925276</v>
      </c>
      <c r="G38" s="78"/>
      <c r="H38" s="78"/>
      <c r="I38" s="89">
        <v>45112.624290000065</v>
      </c>
      <c r="J38" s="89">
        <v>44828.795489685501</v>
      </c>
      <c r="K38" s="77">
        <v>6.3313947478216229E-3</v>
      </c>
      <c r="L38" s="78"/>
      <c r="M38" s="78"/>
    </row>
    <row r="39" spans="1:13" ht="4.5" customHeight="1" thickTop="1">
      <c r="D39" s="90"/>
      <c r="E39" s="90"/>
      <c r="F39" s="80" t="s">
        <v>33</v>
      </c>
      <c r="G39" s="80"/>
      <c r="H39" s="80"/>
      <c r="I39" s="90"/>
      <c r="J39" s="90"/>
      <c r="K39" s="80" t="s">
        <v>33</v>
      </c>
      <c r="L39" s="80"/>
      <c r="M39" s="80"/>
    </row>
    <row r="40" spans="1:13">
      <c r="D40" s="91"/>
      <c r="E40" s="90"/>
      <c r="F40" s="80" t="s">
        <v>33</v>
      </c>
      <c r="G40" s="80"/>
      <c r="H40" s="80"/>
      <c r="I40" s="91"/>
      <c r="J40" s="90"/>
      <c r="K40" s="80" t="s">
        <v>33</v>
      </c>
      <c r="L40" s="80"/>
      <c r="M40" s="80"/>
    </row>
    <row r="41" spans="1:13" s="66" customFormat="1">
      <c r="A41" s="69" t="s">
        <v>35</v>
      </c>
      <c r="D41" s="76"/>
      <c r="E41" s="76"/>
      <c r="F41" s="80" t="s">
        <v>33</v>
      </c>
      <c r="G41" s="80"/>
      <c r="H41" s="80"/>
      <c r="I41" s="76"/>
      <c r="J41" s="76"/>
      <c r="K41" s="80" t="s">
        <v>33</v>
      </c>
      <c r="L41" s="80"/>
      <c r="M41" s="80"/>
    </row>
    <row r="42" spans="1:13" s="66" customFormat="1" ht="3.75" customHeight="1">
      <c r="D42" s="76"/>
      <c r="E42" s="76"/>
      <c r="F42" s="80" t="s">
        <v>33</v>
      </c>
      <c r="G42" s="80"/>
      <c r="H42" s="80"/>
      <c r="I42" s="76"/>
      <c r="J42" s="76"/>
      <c r="K42" s="80" t="s">
        <v>33</v>
      </c>
      <c r="L42" s="80"/>
      <c r="M42" s="80"/>
    </row>
    <row r="43" spans="1:13" s="66" customFormat="1">
      <c r="A43" s="74" t="s">
        <v>47</v>
      </c>
      <c r="D43" s="92"/>
      <c r="E43" s="92"/>
      <c r="F43" s="80" t="s">
        <v>33</v>
      </c>
      <c r="G43" s="80"/>
      <c r="H43" s="80"/>
      <c r="I43" s="92"/>
      <c r="J43" s="92"/>
      <c r="K43" s="80" t="s">
        <v>33</v>
      </c>
      <c r="L43" s="80"/>
      <c r="M43" s="80"/>
    </row>
    <row r="44" spans="1:13" s="66" customFormat="1">
      <c r="A44" s="74" t="s">
        <v>33</v>
      </c>
      <c r="B44" s="74" t="s">
        <v>36</v>
      </c>
      <c r="D44" s="93">
        <v>1.3325924762849424</v>
      </c>
      <c r="E44" s="93">
        <v>1.1824044952534707</v>
      </c>
      <c r="F44" s="77">
        <v>0.12701912216536021</v>
      </c>
      <c r="G44" s="78"/>
      <c r="H44" s="78"/>
      <c r="I44" s="93">
        <v>3.1393344994152304</v>
      </c>
      <c r="J44" s="93">
        <v>3.1466089162454973</v>
      </c>
      <c r="K44" s="77">
        <v>-3.3118274383289849E-3</v>
      </c>
      <c r="L44" s="78"/>
      <c r="M44" s="78"/>
    </row>
    <row r="45" spans="1:13" s="66" customFormat="1">
      <c r="B45" s="74" t="s">
        <v>37</v>
      </c>
      <c r="D45" s="94">
        <v>1.2994691174885491</v>
      </c>
      <c r="E45" s="94">
        <v>1.1727228727484535</v>
      </c>
      <c r="F45" s="77">
        <v>0.11107859869147649</v>
      </c>
      <c r="G45" s="78"/>
      <c r="H45" s="78"/>
      <c r="I45" s="94">
        <v>3.0634088746493355</v>
      </c>
      <c r="J45" s="94">
        <v>3.112734616083356</v>
      </c>
      <c r="K45" s="77">
        <v>-1.5846433287038553E-2</v>
      </c>
      <c r="L45" s="78"/>
      <c r="M45" s="78"/>
    </row>
    <row r="46" spans="1:13" s="66" customFormat="1" ht="14.25" customHeight="1">
      <c r="D46" s="95"/>
      <c r="E46" s="95"/>
      <c r="F46" s="96"/>
      <c r="G46" s="96"/>
      <c r="H46" s="96"/>
      <c r="I46" s="95"/>
      <c r="J46" s="95"/>
      <c r="K46" s="96"/>
      <c r="L46" s="96"/>
      <c r="M46" s="96"/>
    </row>
    <row r="47" spans="1:13" s="66" customFormat="1">
      <c r="A47" s="74" t="s">
        <v>169</v>
      </c>
      <c r="D47" s="97"/>
      <c r="E47" s="97"/>
      <c r="F47" s="96"/>
      <c r="G47" s="96"/>
      <c r="H47" s="96"/>
      <c r="I47" s="97"/>
      <c r="J47" s="97"/>
      <c r="K47" s="96"/>
      <c r="L47" s="96"/>
      <c r="M47" s="96"/>
    </row>
    <row r="48" spans="1:13" s="66" customFormat="1">
      <c r="B48" s="74" t="s">
        <v>36</v>
      </c>
      <c r="D48" s="97">
        <v>14396047.6</v>
      </c>
      <c r="E48" s="97">
        <v>14259752.527472528</v>
      </c>
      <c r="F48" s="96"/>
      <c r="G48" s="96"/>
      <c r="H48" s="96"/>
      <c r="I48" s="97">
        <v>14370123.444444444</v>
      </c>
      <c r="J48" s="97">
        <v>14246700.712707182</v>
      </c>
      <c r="K48" s="96"/>
      <c r="L48" s="96"/>
      <c r="M48" s="96"/>
    </row>
    <row r="49" spans="1:13" s="66" customFormat="1">
      <c r="B49" s="74" t="s">
        <v>37</v>
      </c>
      <c r="D49" s="97">
        <v>14763001.645684704</v>
      </c>
      <c r="E49" s="97">
        <v>14377476.453724939</v>
      </c>
      <c r="F49" s="96"/>
      <c r="G49" s="96"/>
      <c r="H49" s="96"/>
      <c r="I49" s="97">
        <v>14726282.431092078</v>
      </c>
      <c r="J49" s="97">
        <v>14401740.276237229</v>
      </c>
      <c r="K49" s="96"/>
      <c r="L49" s="96"/>
      <c r="M49" s="96"/>
    </row>
    <row r="50" spans="1:13" s="66" customFormat="1">
      <c r="B50" s="74"/>
      <c r="D50" s="98"/>
      <c r="E50" s="98"/>
      <c r="F50" s="96"/>
      <c r="G50" s="99"/>
      <c r="H50" s="99"/>
      <c r="I50" s="98"/>
      <c r="J50" s="98"/>
      <c r="K50" s="96"/>
      <c r="L50" s="99"/>
      <c r="M50" s="99"/>
    </row>
    <row r="51" spans="1:13" s="66" customFormat="1">
      <c r="A51" s="69" t="s">
        <v>38</v>
      </c>
      <c r="B51" s="74"/>
      <c r="D51" s="98"/>
      <c r="E51" s="100"/>
      <c r="F51" s="96"/>
      <c r="G51" s="99"/>
      <c r="H51" s="99"/>
      <c r="I51" s="98"/>
      <c r="J51" s="100"/>
      <c r="K51" s="96"/>
      <c r="L51" s="99"/>
      <c r="M51" s="99"/>
    </row>
    <row r="52" spans="1:13">
      <c r="A52" s="60" t="s">
        <v>39</v>
      </c>
      <c r="B52" s="81"/>
      <c r="C52" s="62"/>
      <c r="D52" s="101">
        <v>0.58599999999999997</v>
      </c>
      <c r="E52" s="101">
        <v>0.60699999999999998</v>
      </c>
      <c r="F52" s="73"/>
      <c r="G52" s="73"/>
      <c r="H52" s="73"/>
      <c r="I52" s="101">
        <v>0.56899999999999995</v>
      </c>
      <c r="J52" s="101">
        <v>0.60299999999999998</v>
      </c>
      <c r="K52" s="73"/>
      <c r="L52" s="73"/>
      <c r="M52" s="73"/>
    </row>
    <row r="53" spans="1:13">
      <c r="A53" s="60" t="s">
        <v>40</v>
      </c>
      <c r="B53" s="81"/>
      <c r="C53" s="62"/>
      <c r="D53" s="102">
        <v>0.34800000000000009</v>
      </c>
      <c r="E53" s="102">
        <v>0.34599999999999997</v>
      </c>
      <c r="F53" s="73"/>
      <c r="G53" s="73"/>
      <c r="H53" s="73"/>
      <c r="I53" s="102">
        <v>0.3590000000000001</v>
      </c>
      <c r="J53" s="102">
        <v>0.33499999999999996</v>
      </c>
      <c r="K53" s="73"/>
      <c r="L53" s="73"/>
      <c r="M53" s="73"/>
    </row>
    <row r="54" spans="1:13" s="66" customFormat="1">
      <c r="A54" s="66" t="s">
        <v>8</v>
      </c>
      <c r="B54" s="74"/>
      <c r="C54" s="75"/>
      <c r="D54" s="103">
        <v>0.93400000000000005</v>
      </c>
      <c r="E54" s="103">
        <v>0.95299999999999996</v>
      </c>
      <c r="F54" s="104"/>
      <c r="G54" s="104"/>
      <c r="H54" s="104"/>
      <c r="I54" s="103">
        <v>0.92800000000000005</v>
      </c>
      <c r="J54" s="103">
        <v>0.93799999999999994</v>
      </c>
      <c r="K54" s="104"/>
      <c r="L54" s="104"/>
      <c r="M54" s="104"/>
    </row>
    <row r="55" spans="1:13" s="66" customFormat="1">
      <c r="B55" s="74"/>
      <c r="F55" s="104"/>
      <c r="G55" s="104"/>
      <c r="H55" s="104"/>
      <c r="K55" s="104"/>
      <c r="L55" s="104"/>
      <c r="M55" s="104"/>
    </row>
    <row r="56" spans="1:13" s="66" customFormat="1">
      <c r="F56" s="96"/>
      <c r="G56" s="96"/>
      <c r="H56" s="96"/>
      <c r="K56" s="96"/>
      <c r="L56" s="96"/>
      <c r="M56" s="96"/>
    </row>
    <row r="57" spans="1:13" s="66" customFormat="1">
      <c r="A57" s="69" t="s">
        <v>41</v>
      </c>
      <c r="C57" s="75"/>
      <c r="D57" s="105" t="s">
        <v>218</v>
      </c>
      <c r="E57" s="105" t="s">
        <v>181</v>
      </c>
      <c r="F57" s="96"/>
      <c r="G57" s="96"/>
      <c r="H57" s="96"/>
      <c r="I57" s="105" t="s">
        <v>218</v>
      </c>
      <c r="J57" s="105" t="s">
        <v>174</v>
      </c>
      <c r="K57" s="96"/>
      <c r="L57" s="96"/>
      <c r="M57" s="96"/>
    </row>
    <row r="58" spans="1:13" s="66" customFormat="1">
      <c r="C58" s="75"/>
      <c r="D58" s="106">
        <v>2015</v>
      </c>
      <c r="E58" s="216">
        <v>2015</v>
      </c>
      <c r="F58" s="96"/>
      <c r="G58" s="96"/>
      <c r="H58" s="96"/>
      <c r="I58" s="208">
        <v>2015</v>
      </c>
      <c r="J58" s="208">
        <v>2014</v>
      </c>
      <c r="K58" s="96"/>
      <c r="L58" s="96"/>
      <c r="M58" s="96"/>
    </row>
    <row r="59" spans="1:13" s="66" customFormat="1">
      <c r="A59" s="66" t="s">
        <v>42</v>
      </c>
      <c r="C59" s="75"/>
      <c r="D59" s="92">
        <v>1053628.9035630003</v>
      </c>
      <c r="E59" s="92">
        <v>1053602.6036030003</v>
      </c>
      <c r="F59" s="77">
        <v>2.4961935278099122E-5</v>
      </c>
      <c r="G59" s="78"/>
      <c r="H59" s="78"/>
      <c r="I59" s="92">
        <v>1053628.9035630003</v>
      </c>
      <c r="J59" s="92">
        <v>1027224</v>
      </c>
      <c r="K59" s="77">
        <v>2.5705107710684585E-2</v>
      </c>
      <c r="L59" s="78"/>
      <c r="M59" s="78"/>
    </row>
    <row r="60" spans="1:13" s="66" customFormat="1">
      <c r="A60" s="66" t="s">
        <v>43</v>
      </c>
      <c r="C60" s="75"/>
      <c r="D60" s="107">
        <v>73.182122325542366</v>
      </c>
      <c r="E60" s="107">
        <v>73.207626389125267</v>
      </c>
      <c r="F60" s="77">
        <v>-3.4837987298395743E-4</v>
      </c>
      <c r="G60" s="78"/>
      <c r="H60" s="78"/>
      <c r="I60" s="107">
        <v>73.182114719491992</v>
      </c>
      <c r="J60" s="107">
        <v>71.930000000000007</v>
      </c>
      <c r="K60" s="77">
        <v>1.7407406082190807E-2</v>
      </c>
      <c r="L60" s="78"/>
      <c r="M60" s="78"/>
    </row>
    <row r="61" spans="1:13">
      <c r="C61" s="62"/>
      <c r="D61" s="62"/>
      <c r="E61" s="62"/>
      <c r="F61" s="60"/>
      <c r="G61" s="63"/>
      <c r="H61" s="63"/>
      <c r="I61" s="62"/>
      <c r="J61" s="62"/>
      <c r="K61" s="60"/>
      <c r="L61" s="63"/>
      <c r="M61" s="63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I6:J6"/>
    <mergeCell ref="I7:J7"/>
    <mergeCell ref="A4:K4"/>
    <mergeCell ref="A3:K3"/>
    <mergeCell ref="A2:K2"/>
    <mergeCell ref="D7:E7"/>
    <mergeCell ref="D6:E6"/>
  </mergeCells>
  <phoneticPr fontId="3" type="noConversion"/>
  <printOptions horizontalCentered="1"/>
  <pageMargins left="0.5" right="0.5" top="0.75" bottom="0.75" header="0.25" footer="0.5"/>
  <pageSetup scale="74" orientation="portrait" r:id="rId1"/>
  <headerFooter alignWithMargins="0">
    <oddHeader>&amp;L&amp;"Times New Roman,Bold"News Release
Page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G50"/>
  <sheetViews>
    <sheetView topLeftCell="A28" zoomScaleNormal="100" workbookViewId="0">
      <selection activeCell="C24" sqref="C24"/>
    </sheetView>
  </sheetViews>
  <sheetFormatPr defaultColWidth="12.5703125" defaultRowHeight="12.75"/>
  <cols>
    <col min="1" max="1" width="4.28515625" style="109" customWidth="1"/>
    <col min="2" max="2" width="8.42578125" style="109" customWidth="1"/>
    <col min="3" max="3" width="75.42578125" style="109" customWidth="1"/>
    <col min="4" max="4" width="18.5703125" style="109" customWidth="1"/>
    <col min="5" max="5" width="2.42578125" style="109" customWidth="1"/>
    <col min="6" max="6" width="19.5703125" style="109" customWidth="1"/>
    <col min="7" max="7" width="1.85546875" style="109" customWidth="1"/>
    <col min="8" max="16384" width="12.5703125" style="109"/>
  </cols>
  <sheetData>
    <row r="1" spans="1:7" s="111" customFormat="1">
      <c r="A1" s="228" t="s">
        <v>11</v>
      </c>
      <c r="B1" s="228"/>
      <c r="C1" s="228"/>
      <c r="D1" s="228"/>
      <c r="E1" s="228"/>
      <c r="F1" s="228"/>
      <c r="G1" s="110"/>
    </row>
    <row r="2" spans="1:7" s="111" customFormat="1">
      <c r="A2" s="228" t="s">
        <v>238</v>
      </c>
      <c r="B2" s="228"/>
      <c r="C2" s="228"/>
      <c r="D2" s="228"/>
      <c r="E2" s="228"/>
      <c r="F2" s="228"/>
      <c r="G2" s="110"/>
    </row>
    <row r="3" spans="1:7" s="111" customFormat="1">
      <c r="A3" s="228" t="s">
        <v>117</v>
      </c>
      <c r="B3" s="228"/>
      <c r="C3" s="228"/>
      <c r="D3" s="228"/>
      <c r="E3" s="228"/>
      <c r="F3" s="228"/>
      <c r="G3" s="110"/>
    </row>
    <row r="4" spans="1:7" s="111" customFormat="1">
      <c r="A4" s="110"/>
      <c r="B4" s="110"/>
      <c r="C4" s="110"/>
      <c r="D4" s="110" t="s">
        <v>33</v>
      </c>
      <c r="E4" s="110"/>
      <c r="F4" s="110" t="s">
        <v>33</v>
      </c>
      <c r="G4" s="110"/>
    </row>
    <row r="5" spans="1:7" s="111" customFormat="1">
      <c r="C5" s="108"/>
      <c r="D5" s="112" t="s">
        <v>216</v>
      </c>
      <c r="E5" s="113"/>
      <c r="F5" s="112" t="s">
        <v>12</v>
      </c>
      <c r="G5" s="110"/>
    </row>
    <row r="6" spans="1:7" s="111" customFormat="1">
      <c r="D6" s="114">
        <v>2015</v>
      </c>
      <c r="E6" s="115"/>
      <c r="F6" s="114">
        <v>2014</v>
      </c>
      <c r="G6" s="110"/>
    </row>
    <row r="7" spans="1:7" s="111" customFormat="1">
      <c r="A7" s="228" t="s">
        <v>13</v>
      </c>
      <c r="B7" s="228"/>
      <c r="C7" s="228"/>
      <c r="D7" s="228"/>
      <c r="E7" s="228"/>
      <c r="F7" s="228"/>
    </row>
    <row r="8" spans="1:7" s="111" customFormat="1">
      <c r="A8" s="116" t="s">
        <v>14</v>
      </c>
      <c r="D8" s="117"/>
      <c r="E8" s="118"/>
      <c r="F8" s="117"/>
      <c r="G8" s="119"/>
    </row>
    <row r="9" spans="1:7">
      <c r="A9" s="120"/>
      <c r="B9" s="109" t="s">
        <v>15</v>
      </c>
    </row>
    <row r="10" spans="1:7">
      <c r="B10" s="120" t="s">
        <v>220</v>
      </c>
      <c r="C10" s="120"/>
      <c r="D10" s="121">
        <v>2313937.4406600003</v>
      </c>
      <c r="E10" s="122"/>
      <c r="F10" s="121">
        <v>2365934.4494800004</v>
      </c>
      <c r="G10" s="123"/>
    </row>
    <row r="11" spans="1:7">
      <c r="B11" s="120" t="s">
        <v>221</v>
      </c>
      <c r="C11" s="120"/>
      <c r="D11" s="122">
        <v>195077.51491</v>
      </c>
      <c r="E11" s="122"/>
      <c r="F11" s="124">
        <v>184295.48402999996</v>
      </c>
      <c r="G11" s="123"/>
    </row>
    <row r="12" spans="1:7">
      <c r="B12" s="120" t="s">
        <v>233</v>
      </c>
      <c r="C12" s="120"/>
      <c r="D12" s="122">
        <v>201748.42967999997</v>
      </c>
      <c r="E12" s="122"/>
      <c r="F12" s="124">
        <v>179505.53004000001</v>
      </c>
      <c r="G12" s="123"/>
    </row>
    <row r="13" spans="1:7">
      <c r="B13" s="120" t="s">
        <v>173</v>
      </c>
      <c r="C13" s="120"/>
      <c r="D13" s="122">
        <v>89250.101630000005</v>
      </c>
      <c r="E13" s="122"/>
      <c r="F13" s="124">
        <v>90750.919609999997</v>
      </c>
      <c r="G13" s="123"/>
    </row>
    <row r="14" spans="1:7" s="111" customFormat="1">
      <c r="B14" s="116"/>
      <c r="C14" s="116" t="s">
        <v>16</v>
      </c>
      <c r="D14" s="125">
        <v>2800013.4868800002</v>
      </c>
      <c r="E14" s="126"/>
      <c r="F14" s="125">
        <v>2820486.3831600007</v>
      </c>
      <c r="G14" s="119"/>
    </row>
    <row r="16" spans="1:7">
      <c r="A16" s="120"/>
      <c r="B16" s="109" t="s">
        <v>89</v>
      </c>
      <c r="D16" s="127">
        <v>407122.31570000004</v>
      </c>
      <c r="E16" s="127"/>
      <c r="F16" s="127">
        <v>342479.40068999992</v>
      </c>
    </row>
    <row r="17" spans="1:7">
      <c r="B17" s="128" t="s">
        <v>17</v>
      </c>
      <c r="C17" s="120"/>
      <c r="D17" s="122">
        <v>260010.00461</v>
      </c>
      <c r="E17" s="122"/>
      <c r="F17" s="122">
        <v>237851.4384631055</v>
      </c>
      <c r="G17" s="123"/>
    </row>
    <row r="18" spans="1:7">
      <c r="B18" s="120" t="s">
        <v>90</v>
      </c>
      <c r="C18" s="120"/>
      <c r="D18" s="122">
        <v>124439.04540999999</v>
      </c>
      <c r="E18" s="122"/>
      <c r="F18" s="122">
        <v>51347.445959999997</v>
      </c>
      <c r="G18" s="123"/>
    </row>
    <row r="19" spans="1:7">
      <c r="B19" s="120" t="s">
        <v>91</v>
      </c>
      <c r="C19" s="120"/>
      <c r="D19" s="122">
        <v>780297.07750999997</v>
      </c>
      <c r="E19" s="122"/>
      <c r="F19" s="122">
        <v>851497.83374000003</v>
      </c>
      <c r="G19" s="123"/>
    </row>
    <row r="20" spans="1:7">
      <c r="A20" s="120"/>
      <c r="B20" s="109" t="s">
        <v>18</v>
      </c>
      <c r="D20" s="127">
        <v>84905.458969999992</v>
      </c>
      <c r="E20" s="127"/>
      <c r="F20" s="127">
        <v>79451.685535437253</v>
      </c>
    </row>
    <row r="21" spans="1:7">
      <c r="B21" s="109" t="s">
        <v>19</v>
      </c>
      <c r="D21" s="127">
        <v>14572.54213</v>
      </c>
      <c r="E21" s="127"/>
      <c r="F21" s="127">
        <v>14791.10664</v>
      </c>
      <c r="G21" s="129"/>
    </row>
    <row r="22" spans="1:7">
      <c r="A22" s="120"/>
      <c r="B22" s="120" t="s">
        <v>50</v>
      </c>
      <c r="C22" s="120"/>
      <c r="D22" s="122">
        <v>6947.11924</v>
      </c>
      <c r="E22" s="122"/>
      <c r="F22" s="122">
        <v>7012.8912253280005</v>
      </c>
      <c r="G22" s="129"/>
    </row>
    <row r="23" spans="1:7">
      <c r="A23" s="120"/>
      <c r="B23" s="120" t="s">
        <v>177</v>
      </c>
      <c r="C23" s="120"/>
      <c r="D23" s="122">
        <v>16108.61429</v>
      </c>
      <c r="E23" s="122"/>
      <c r="F23" s="122">
        <v>14549.470369999997</v>
      </c>
      <c r="G23" s="129"/>
    </row>
    <row r="24" spans="1:7">
      <c r="A24" s="120"/>
      <c r="B24" s="120" t="s">
        <v>92</v>
      </c>
      <c r="C24" s="120"/>
      <c r="D24" s="122">
        <v>7657.7474799999964</v>
      </c>
      <c r="E24" s="122"/>
      <c r="F24" s="122">
        <v>0</v>
      </c>
      <c r="G24" s="129"/>
    </row>
    <row r="25" spans="1:7">
      <c r="A25" s="120"/>
      <c r="B25" s="109" t="s">
        <v>178</v>
      </c>
      <c r="D25" s="85">
        <v>39158.795012999988</v>
      </c>
      <c r="E25" s="122"/>
      <c r="F25" s="130">
        <v>44709.973437558299</v>
      </c>
      <c r="G25" s="131"/>
    </row>
    <row r="26" spans="1:7" s="111" customFormat="1" ht="13.5" thickBot="1">
      <c r="C26" s="111" t="s">
        <v>20</v>
      </c>
      <c r="D26" s="89">
        <v>4541232.2072330005</v>
      </c>
      <c r="E26" s="132"/>
      <c r="F26" s="89">
        <v>4464175.62922143</v>
      </c>
    </row>
    <row r="27" spans="1:7" ht="13.5" thickTop="1">
      <c r="D27" s="133"/>
      <c r="E27" s="133"/>
      <c r="F27" s="133"/>
    </row>
    <row r="28" spans="1:7">
      <c r="D28" s="133"/>
      <c r="E28" s="133"/>
      <c r="F28" s="133"/>
    </row>
    <row r="29" spans="1:7" s="111" customFormat="1">
      <c r="A29" s="228" t="s">
        <v>21</v>
      </c>
      <c r="B29" s="228"/>
      <c r="C29" s="228"/>
      <c r="D29" s="228"/>
      <c r="E29" s="228"/>
      <c r="F29" s="228"/>
    </row>
    <row r="30" spans="1:7" s="111" customFormat="1">
      <c r="A30" s="134" t="s">
        <v>22</v>
      </c>
      <c r="B30" s="135"/>
      <c r="C30" s="135"/>
      <c r="D30" s="136"/>
      <c r="E30" s="137"/>
      <c r="F30" s="136"/>
      <c r="G30" s="134"/>
    </row>
    <row r="31" spans="1:7">
      <c r="A31" s="129"/>
      <c r="B31" s="138" t="s">
        <v>23</v>
      </c>
      <c r="C31" s="138"/>
      <c r="D31" s="139">
        <v>2131156.8185900003</v>
      </c>
      <c r="E31" s="129"/>
      <c r="F31" s="139">
        <v>2159634.4214399997</v>
      </c>
      <c r="G31" s="129"/>
    </row>
    <row r="32" spans="1:7">
      <c r="A32" s="129"/>
      <c r="B32" s="138" t="s">
        <v>102</v>
      </c>
      <c r="C32" s="138"/>
      <c r="D32" s="140">
        <v>857067.7747999999</v>
      </c>
      <c r="E32" s="129"/>
      <c r="F32" s="140">
        <v>766166.95931039681</v>
      </c>
      <c r="G32" s="129"/>
    </row>
    <row r="33" spans="1:7">
      <c r="A33" s="129"/>
      <c r="B33" s="129" t="s">
        <v>24</v>
      </c>
      <c r="C33" s="129"/>
      <c r="D33" s="61">
        <v>155423.06960999998</v>
      </c>
      <c r="E33" s="129"/>
      <c r="F33" s="61">
        <v>152774.41352999999</v>
      </c>
      <c r="G33" s="129"/>
    </row>
    <row r="34" spans="1:7">
      <c r="A34" s="129"/>
      <c r="B34" s="129" t="s">
        <v>58</v>
      </c>
      <c r="C34" s="129"/>
      <c r="D34" s="61">
        <v>263508.87001000001</v>
      </c>
      <c r="E34" s="129"/>
      <c r="F34" s="61">
        <v>263439.92861</v>
      </c>
      <c r="G34" s="129"/>
    </row>
    <row r="35" spans="1:7">
      <c r="A35" s="129"/>
      <c r="B35" s="120" t="s">
        <v>92</v>
      </c>
      <c r="C35" s="129"/>
      <c r="D35" s="61">
        <v>0</v>
      </c>
      <c r="E35" s="129"/>
      <c r="F35" s="122">
        <v>1466.9552064925526</v>
      </c>
      <c r="G35" s="129"/>
    </row>
    <row r="36" spans="1:7">
      <c r="A36" s="129"/>
      <c r="B36" s="129" t="s">
        <v>44</v>
      </c>
      <c r="C36" s="129"/>
      <c r="D36" s="61">
        <v>80445.770660000009</v>
      </c>
      <c r="E36" s="129"/>
      <c r="F36" s="61">
        <v>93469.9624575583</v>
      </c>
      <c r="G36" s="129"/>
    </row>
    <row r="37" spans="1:7" s="111" customFormat="1">
      <c r="A37" s="134"/>
      <c r="B37" s="134"/>
      <c r="C37" s="134" t="s">
        <v>25</v>
      </c>
      <c r="D37" s="141">
        <v>3487603.3036700003</v>
      </c>
      <c r="E37" s="134"/>
      <c r="F37" s="141">
        <v>3436951.6405544472</v>
      </c>
      <c r="G37" s="134"/>
    </row>
    <row r="38" spans="1:7">
      <c r="A38" s="129"/>
      <c r="B38" s="129"/>
      <c r="C38" s="129"/>
      <c r="D38" s="129"/>
      <c r="E38" s="129"/>
      <c r="F38" s="129"/>
      <c r="G38" s="129"/>
    </row>
    <row r="39" spans="1:7" s="111" customFormat="1">
      <c r="A39" s="134" t="s">
        <v>26</v>
      </c>
      <c r="B39" s="134"/>
      <c r="C39" s="134"/>
      <c r="D39" s="134"/>
      <c r="E39" s="134"/>
      <c r="F39" s="134"/>
      <c r="G39" s="134"/>
    </row>
    <row r="40" spans="1:7">
      <c r="A40" s="129"/>
      <c r="B40" s="129" t="s">
        <v>27</v>
      </c>
      <c r="C40" s="129"/>
      <c r="D40" s="142">
        <v>0</v>
      </c>
      <c r="E40" s="129"/>
      <c r="F40" s="143">
        <v>0</v>
      </c>
      <c r="G40" s="129"/>
    </row>
    <row r="41" spans="1:7">
      <c r="A41" s="129"/>
      <c r="B41" s="129" t="s">
        <v>219</v>
      </c>
      <c r="C41" s="129"/>
      <c r="G41" s="129"/>
    </row>
    <row r="42" spans="1:7">
      <c r="A42" s="129"/>
      <c r="B42" s="129" t="s">
        <v>188</v>
      </c>
      <c r="C42" s="129"/>
      <c r="D42" s="61">
        <v>1790.9230299999992</v>
      </c>
      <c r="E42" s="129"/>
      <c r="F42" s="61">
        <v>1778.3341999999993</v>
      </c>
      <c r="G42" s="129"/>
    </row>
    <row r="43" spans="1:7">
      <c r="A43" s="129"/>
      <c r="B43" s="129" t="s">
        <v>28</v>
      </c>
      <c r="C43" s="129"/>
      <c r="D43" s="61">
        <v>350151.25494000001</v>
      </c>
      <c r="E43" s="129"/>
      <c r="F43" s="61">
        <v>347022.22692000016</v>
      </c>
      <c r="G43" s="129"/>
    </row>
    <row r="44" spans="1:7">
      <c r="A44" s="129"/>
      <c r="B44" s="129" t="s">
        <v>214</v>
      </c>
      <c r="C44" s="129"/>
      <c r="D44" s="61">
        <v>-155800.87553999998</v>
      </c>
      <c r="E44" s="129"/>
      <c r="F44" s="61">
        <v>-155800.87553999998</v>
      </c>
      <c r="G44" s="129"/>
    </row>
    <row r="45" spans="1:7">
      <c r="A45" s="129"/>
      <c r="B45" s="129" t="s">
        <v>29</v>
      </c>
      <c r="C45" s="129"/>
      <c r="D45" s="61">
        <v>832778.62500000012</v>
      </c>
      <c r="E45" s="129"/>
      <c r="F45" s="61">
        <v>787665.99389525841</v>
      </c>
      <c r="G45" s="129"/>
    </row>
    <row r="46" spans="1:7">
      <c r="A46" s="129"/>
      <c r="B46" s="129" t="s">
        <v>157</v>
      </c>
      <c r="C46" s="129"/>
      <c r="D46" s="61">
        <v>24708.976133</v>
      </c>
      <c r="E46" s="129"/>
      <c r="F46" s="61">
        <v>46559.288604723391</v>
      </c>
      <c r="G46" s="129"/>
    </row>
    <row r="47" spans="1:7" s="111" customFormat="1">
      <c r="A47" s="134"/>
      <c r="B47" s="134"/>
      <c r="C47" s="134" t="s">
        <v>30</v>
      </c>
      <c r="D47" s="141">
        <v>1053628.9035630003</v>
      </c>
      <c r="E47" s="134"/>
      <c r="F47" s="141">
        <v>1027223.968079982</v>
      </c>
      <c r="G47" s="134"/>
    </row>
    <row r="48" spans="1:7" s="111" customFormat="1">
      <c r="A48" s="134"/>
      <c r="B48" s="134"/>
      <c r="C48" s="134"/>
      <c r="D48" s="134"/>
      <c r="E48" s="134"/>
      <c r="F48" s="87"/>
      <c r="G48" s="134"/>
    </row>
    <row r="49" spans="1:7" s="111" customFormat="1" ht="13.5" thickBot="1">
      <c r="A49" s="134"/>
      <c r="B49" s="134"/>
      <c r="C49" s="134" t="s">
        <v>31</v>
      </c>
      <c r="D49" s="144">
        <v>4541232.2072330005</v>
      </c>
      <c r="E49" s="145"/>
      <c r="F49" s="144">
        <v>4464175.6086344291</v>
      </c>
      <c r="G49" s="134"/>
    </row>
    <row r="50" spans="1:7" ht="4.5" customHeight="1" thickTop="1">
      <c r="A50" s="129"/>
      <c r="B50" s="129"/>
      <c r="C50" s="129"/>
      <c r="D50" s="129"/>
      <c r="E50" s="129"/>
      <c r="F50" s="129"/>
      <c r="G50" s="12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7:F7"/>
    <mergeCell ref="A29:F29"/>
  </mergeCells>
  <printOptions horizontalCentered="1"/>
  <pageMargins left="0.5" right="0.5" top="0.75" bottom="0.75" header="0.25" footer="0.5"/>
  <pageSetup scale="75" orientation="portrait" r:id="rId1"/>
  <headerFooter alignWithMargins="0">
    <oddHeader>&amp;L&amp;"Times New Roman,Bold"News Release
Page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K37"/>
  <sheetViews>
    <sheetView showGridLines="0" zoomScaleNormal="100" workbookViewId="0">
      <selection activeCell="G27" sqref="G27"/>
    </sheetView>
  </sheetViews>
  <sheetFormatPr defaultRowHeight="12.75"/>
  <cols>
    <col min="1" max="1" width="35.5703125" style="30" customWidth="1"/>
    <col min="2" max="2" width="2" style="30" customWidth="1"/>
    <col min="3" max="3" width="12.7109375" style="30" customWidth="1"/>
    <col min="4" max="4" width="2" style="167" customWidth="1"/>
    <col min="5" max="5" width="12.7109375" style="30" customWidth="1"/>
    <col min="6" max="6" width="2" style="30" customWidth="1"/>
    <col min="7" max="7" width="12.7109375" style="30" customWidth="1"/>
    <col min="8" max="8" width="2" style="30" customWidth="1"/>
    <col min="9" max="9" width="12.7109375" style="30" customWidth="1"/>
    <col min="10" max="10" width="2" style="167" customWidth="1"/>
    <col min="11" max="11" width="12.7109375" style="30" customWidth="1"/>
    <col min="12" max="16384" width="9.140625" style="146"/>
  </cols>
  <sheetData>
    <row r="1" spans="1:11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 t="s">
        <v>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6" spans="1:11">
      <c r="B6" s="218"/>
      <c r="C6" s="229" t="s">
        <v>229</v>
      </c>
      <c r="D6" s="229"/>
      <c r="E6" s="229"/>
      <c r="F6" s="229"/>
      <c r="G6" s="229"/>
      <c r="H6" s="229"/>
      <c r="I6" s="229"/>
      <c r="J6" s="229"/>
      <c r="K6" s="229"/>
    </row>
    <row r="7" spans="1:11" s="152" customFormat="1">
      <c r="A7" s="148"/>
      <c r="B7" s="148"/>
      <c r="C7" s="149" t="s">
        <v>187</v>
      </c>
      <c r="D7" s="150"/>
      <c r="E7" s="149" t="s">
        <v>186</v>
      </c>
      <c r="F7" s="149"/>
      <c r="G7" s="149" t="s">
        <v>185</v>
      </c>
      <c r="H7" s="149"/>
      <c r="I7" s="151"/>
      <c r="J7" s="150"/>
      <c r="K7" s="151"/>
    </row>
    <row r="8" spans="1:11" s="152" customFormat="1" ht="15.75">
      <c r="A8" s="148"/>
      <c r="B8" s="148"/>
      <c r="C8" s="153" t="s">
        <v>184</v>
      </c>
      <c r="D8" s="150"/>
      <c r="E8" s="153" t="s">
        <v>184</v>
      </c>
      <c r="F8" s="150"/>
      <c r="G8" s="153" t="s">
        <v>183</v>
      </c>
      <c r="H8" s="150"/>
      <c r="I8" s="153" t="s">
        <v>205</v>
      </c>
      <c r="J8" s="150"/>
      <c r="K8" s="153" t="s">
        <v>0</v>
      </c>
    </row>
    <row r="9" spans="1:11">
      <c r="A9" s="148" t="s">
        <v>95</v>
      </c>
      <c r="B9" s="148"/>
      <c r="C9" s="155">
        <v>239986.68198000002</v>
      </c>
      <c r="D9" s="145"/>
      <c r="E9" s="155">
        <v>108789.55287999999</v>
      </c>
      <c r="F9" s="155"/>
      <c r="G9" s="155">
        <v>30693.837080000001</v>
      </c>
      <c r="H9" s="155"/>
      <c r="I9" s="156">
        <v>0</v>
      </c>
      <c r="J9" s="145"/>
      <c r="K9" s="155">
        <v>379471.07194000005</v>
      </c>
    </row>
    <row r="10" spans="1:11">
      <c r="A10" s="148" t="s">
        <v>192</v>
      </c>
      <c r="B10" s="148"/>
      <c r="C10" s="58">
        <v>-78881.856969999993</v>
      </c>
      <c r="D10" s="145"/>
      <c r="E10" s="58">
        <v>-41621.404980000007</v>
      </c>
      <c r="F10" s="155"/>
      <c r="G10" s="58">
        <v>-723.93937000000005</v>
      </c>
      <c r="H10" s="155"/>
      <c r="I10" s="157">
        <v>0</v>
      </c>
      <c r="J10" s="145"/>
      <c r="K10" s="58">
        <v>-121227.20132000005</v>
      </c>
    </row>
    <row r="11" spans="1:11">
      <c r="A11" s="148" t="s">
        <v>96</v>
      </c>
      <c r="B11" s="148"/>
      <c r="C11" s="158">
        <v>161104.82501000003</v>
      </c>
      <c r="D11" s="159"/>
      <c r="E11" s="158">
        <v>67169.147899999982</v>
      </c>
      <c r="F11" s="160"/>
      <c r="G11" s="158">
        <v>29969.897710000001</v>
      </c>
      <c r="H11" s="160"/>
      <c r="I11" s="157">
        <v>0</v>
      </c>
      <c r="J11" s="159"/>
      <c r="K11" s="160">
        <v>258243.87062</v>
      </c>
    </row>
    <row r="12" spans="1:11">
      <c r="C12" s="160"/>
      <c r="D12" s="161"/>
      <c r="E12" s="162"/>
      <c r="F12" s="162"/>
      <c r="G12" s="162"/>
      <c r="H12" s="162"/>
      <c r="I12" s="163"/>
      <c r="J12" s="161"/>
      <c r="K12" s="162"/>
    </row>
    <row r="13" spans="1:11">
      <c r="A13" s="30" t="s">
        <v>97</v>
      </c>
      <c r="C13" s="164">
        <v>137303.60266</v>
      </c>
      <c r="D13" s="161"/>
      <c r="E13" s="164">
        <v>63186.392449999999</v>
      </c>
      <c r="F13" s="162"/>
      <c r="G13" s="164">
        <v>41838.385560000002</v>
      </c>
      <c r="H13" s="162"/>
      <c r="I13" s="163">
        <v>0</v>
      </c>
      <c r="J13" s="161"/>
      <c r="K13" s="162">
        <v>242328.38067000001</v>
      </c>
    </row>
    <row r="14" spans="1:11">
      <c r="A14" s="30" t="s">
        <v>3</v>
      </c>
      <c r="C14" s="162">
        <v>-84155.236850000001</v>
      </c>
      <c r="D14" s="161"/>
      <c r="E14" s="162">
        <v>-32362.76967999999</v>
      </c>
      <c r="F14" s="162"/>
      <c r="G14" s="162">
        <v>-25454.64128</v>
      </c>
      <c r="H14" s="162"/>
      <c r="I14" s="163">
        <v>0</v>
      </c>
      <c r="J14" s="161"/>
      <c r="K14" s="162">
        <v>-141972.64780999999</v>
      </c>
    </row>
    <row r="15" spans="1:11">
      <c r="A15" s="30" t="s">
        <v>100</v>
      </c>
      <c r="C15" s="162">
        <v>-12274.955970000001</v>
      </c>
      <c r="D15" s="161"/>
      <c r="E15" s="162">
        <v>-11298.1957</v>
      </c>
      <c r="F15" s="162"/>
      <c r="G15" s="162">
        <v>-8038.8985700000003</v>
      </c>
      <c r="H15" s="162"/>
      <c r="I15" s="163">
        <v>132.24092000000002</v>
      </c>
      <c r="J15" s="161"/>
      <c r="K15" s="162">
        <v>-31479.80932</v>
      </c>
    </row>
    <row r="16" spans="1:11">
      <c r="A16" s="30" t="s">
        <v>4</v>
      </c>
      <c r="C16" s="162">
        <v>-31374.373820000001</v>
      </c>
      <c r="D16" s="161"/>
      <c r="E16" s="162">
        <v>-17366.225309999998</v>
      </c>
      <c r="F16" s="162"/>
      <c r="G16" s="162">
        <v>-4049.0457000000001</v>
      </c>
      <c r="H16" s="162"/>
      <c r="I16" s="163">
        <v>0</v>
      </c>
      <c r="J16" s="161"/>
      <c r="K16" s="162">
        <v>-52788.644830000005</v>
      </c>
    </row>
    <row r="17" spans="1:11" s="152" customFormat="1">
      <c r="A17" s="30" t="s">
        <v>189</v>
      </c>
      <c r="B17" s="30"/>
      <c r="C17" s="50">
        <v>120.91729000000001</v>
      </c>
      <c r="D17" s="213"/>
      <c r="E17" s="214">
        <v>0</v>
      </c>
      <c r="F17" s="215"/>
      <c r="G17" s="50">
        <v>36.323629999999994</v>
      </c>
      <c r="H17" s="161"/>
      <c r="I17" s="214">
        <v>-132.24092000000002</v>
      </c>
      <c r="J17" s="161"/>
      <c r="K17" s="165">
        <v>25</v>
      </c>
    </row>
    <row r="18" spans="1:11">
      <c r="C18" s="162"/>
      <c r="D18" s="161"/>
      <c r="E18" s="162"/>
      <c r="F18" s="162"/>
      <c r="G18" s="162"/>
      <c r="H18" s="162"/>
      <c r="I18" s="163"/>
      <c r="J18" s="161"/>
      <c r="K18" s="162"/>
    </row>
    <row r="19" spans="1:11">
      <c r="A19" s="148" t="s">
        <v>167</v>
      </c>
      <c r="B19" s="148"/>
      <c r="C19" s="155">
        <v>9620.953309999999</v>
      </c>
      <c r="D19" s="159"/>
      <c r="E19" s="155">
        <v>2159.2017600000108</v>
      </c>
      <c r="F19" s="160"/>
      <c r="G19" s="155">
        <v>4331.1236400000007</v>
      </c>
      <c r="H19" s="160"/>
      <c r="I19" s="155">
        <v>0</v>
      </c>
      <c r="J19" s="159"/>
      <c r="K19" s="155">
        <v>16111.278710000013</v>
      </c>
    </row>
    <row r="20" spans="1:11">
      <c r="C20" s="162"/>
      <c r="D20" s="161"/>
      <c r="E20" s="162"/>
      <c r="F20" s="162"/>
      <c r="G20" s="162"/>
      <c r="H20" s="162"/>
      <c r="I20" s="162"/>
      <c r="J20" s="161"/>
      <c r="K20" s="162"/>
    </row>
    <row r="21" spans="1:11">
      <c r="A21" s="30" t="s">
        <v>168</v>
      </c>
      <c r="C21" s="163"/>
      <c r="D21" s="61"/>
      <c r="E21" s="163"/>
      <c r="F21" s="61"/>
      <c r="G21" s="163"/>
      <c r="H21" s="162"/>
      <c r="I21" s="162">
        <v>16595.108590000003</v>
      </c>
      <c r="J21" s="161"/>
      <c r="K21" s="162">
        <v>16595.108590000003</v>
      </c>
    </row>
    <row r="22" spans="1:11">
      <c r="A22" s="30" t="s">
        <v>98</v>
      </c>
      <c r="C22" s="163"/>
      <c r="D22" s="61"/>
      <c r="E22" s="163"/>
      <c r="F22" s="61"/>
      <c r="G22" s="163"/>
      <c r="H22" s="162"/>
      <c r="I22" s="163">
        <v>3915.7916399999999</v>
      </c>
      <c r="J22" s="161"/>
      <c r="K22" s="162">
        <v>3915.7916399999999</v>
      </c>
    </row>
    <row r="23" spans="1:11">
      <c r="A23" s="30" t="s">
        <v>5</v>
      </c>
      <c r="C23" s="127"/>
      <c r="D23" s="61"/>
      <c r="E23" s="127"/>
      <c r="F23" s="61"/>
      <c r="G23" s="127"/>
      <c r="H23" s="161"/>
      <c r="I23" s="127">
        <v>-3855.6638599999997</v>
      </c>
      <c r="J23" s="161"/>
      <c r="K23" s="161">
        <v>-3855.6638599999997</v>
      </c>
    </row>
    <row r="24" spans="1:11">
      <c r="A24" s="30" t="s">
        <v>49</v>
      </c>
      <c r="C24" s="166"/>
      <c r="D24" s="61"/>
      <c r="E24" s="166"/>
      <c r="F24" s="61"/>
      <c r="G24" s="166"/>
      <c r="H24" s="161"/>
      <c r="I24" s="166">
        <v>-4387.0349900000001</v>
      </c>
      <c r="J24" s="161"/>
      <c r="K24" s="165">
        <v>-4387.0349900000001</v>
      </c>
    </row>
    <row r="25" spans="1:11" ht="6.75" customHeight="1">
      <c r="C25" s="167"/>
      <c r="E25" s="167"/>
      <c r="F25" s="167"/>
      <c r="G25" s="167"/>
      <c r="J25" s="30"/>
    </row>
    <row r="26" spans="1:11">
      <c r="A26" s="168" t="s">
        <v>48</v>
      </c>
      <c r="C26" s="47">
        <v>9620.953309999999</v>
      </c>
      <c r="D26" s="161"/>
      <c r="E26" s="47">
        <v>2159.2017600000108</v>
      </c>
      <c r="F26" s="161"/>
      <c r="G26" s="47">
        <v>4331.1236400000007</v>
      </c>
      <c r="H26" s="162"/>
      <c r="I26" s="47">
        <v>12268.201380000002</v>
      </c>
      <c r="J26" s="161"/>
      <c r="K26" s="47">
        <v>28379.480090000019</v>
      </c>
    </row>
    <row r="27" spans="1:11" ht="6" customHeight="1">
      <c r="C27" s="161"/>
      <c r="D27" s="161"/>
      <c r="E27" s="161"/>
      <c r="F27" s="161"/>
      <c r="G27" s="161"/>
      <c r="H27" s="162"/>
      <c r="I27" s="162"/>
      <c r="J27" s="161"/>
      <c r="K27" s="162"/>
    </row>
    <row r="28" spans="1:11">
      <c r="A28" s="30" t="s">
        <v>191</v>
      </c>
      <c r="B28" s="148"/>
      <c r="C28" s="61"/>
      <c r="D28" s="61"/>
      <c r="E28" s="61"/>
      <c r="F28" s="61"/>
      <c r="G28" s="61"/>
      <c r="H28" s="161"/>
      <c r="I28" s="165">
        <v>-9194.6010000000006</v>
      </c>
      <c r="J28" s="161"/>
      <c r="K28" s="165">
        <v>-9194.6010000000006</v>
      </c>
    </row>
    <row r="29" spans="1:11" ht="13.5" thickBot="1">
      <c r="A29" s="148" t="s">
        <v>73</v>
      </c>
      <c r="C29" s="145"/>
      <c r="D29" s="145"/>
      <c r="E29" s="145"/>
      <c r="F29" s="145"/>
      <c r="G29" s="145"/>
      <c r="H29" s="145"/>
      <c r="I29" s="162"/>
      <c r="J29" s="145"/>
      <c r="K29" s="169">
        <v>19183.879090000017</v>
      </c>
    </row>
    <row r="30" spans="1:11" ht="13.5" thickTop="1">
      <c r="C30" s="161"/>
      <c r="D30" s="161"/>
      <c r="E30" s="161"/>
      <c r="F30" s="161"/>
      <c r="G30" s="161"/>
      <c r="H30" s="162"/>
      <c r="I30" s="162"/>
      <c r="J30" s="161"/>
      <c r="K30" s="162"/>
    </row>
    <row r="31" spans="1:11">
      <c r="A31" s="30" t="s">
        <v>170</v>
      </c>
      <c r="C31" s="170">
        <v>0.61299999999999999</v>
      </c>
      <c r="D31" s="171"/>
      <c r="E31" s="170">
        <v>0.51200000000000001</v>
      </c>
      <c r="F31" s="170"/>
      <c r="G31" s="170">
        <v>0.60799999999999998</v>
      </c>
      <c r="H31" s="170"/>
      <c r="I31" s="170"/>
      <c r="J31" s="171"/>
      <c r="K31" s="170">
        <v>0.58599999999999997</v>
      </c>
    </row>
    <row r="32" spans="1:11">
      <c r="A32" s="30" t="s">
        <v>6</v>
      </c>
      <c r="C32" s="170">
        <v>8.8999999999999996E-2</v>
      </c>
      <c r="D32" s="171"/>
      <c r="E32" s="170">
        <v>0.17899999999999999</v>
      </c>
      <c r="F32" s="170"/>
      <c r="G32" s="170">
        <v>0.192</v>
      </c>
      <c r="H32" s="170"/>
      <c r="I32" s="171"/>
      <c r="J32" s="171"/>
      <c r="K32" s="170">
        <v>0.13</v>
      </c>
    </row>
    <row r="33" spans="1:11" s="152" customFormat="1" ht="15.75">
      <c r="A33" s="30" t="s">
        <v>206</v>
      </c>
      <c r="B33" s="30"/>
      <c r="C33" s="172">
        <v>0.22800000000000006</v>
      </c>
      <c r="D33" s="171"/>
      <c r="E33" s="172">
        <v>0.27499999999999997</v>
      </c>
      <c r="F33" s="171"/>
      <c r="G33" s="172">
        <v>9.600000000000003E-2</v>
      </c>
      <c r="H33" s="171"/>
      <c r="I33" s="173"/>
      <c r="J33" s="171"/>
      <c r="K33" s="172">
        <v>0.21800000000000008</v>
      </c>
    </row>
    <row r="34" spans="1:11" ht="13.5" thickBot="1">
      <c r="A34" s="148" t="s">
        <v>7</v>
      </c>
      <c r="B34" s="148"/>
      <c r="C34" s="174">
        <v>0.93</v>
      </c>
      <c r="D34" s="173"/>
      <c r="E34" s="174">
        <v>0.96599999999999997</v>
      </c>
      <c r="F34" s="173"/>
      <c r="G34" s="174">
        <v>0.89600000000000002</v>
      </c>
      <c r="H34" s="173"/>
      <c r="I34" s="167"/>
      <c r="J34" s="173"/>
      <c r="K34" s="174">
        <v>0.93400000000000005</v>
      </c>
    </row>
    <row r="35" spans="1:11" ht="13.5" thickTop="1">
      <c r="B35" s="148"/>
    </row>
    <row r="36" spans="1:11" s="152" customFormat="1">
      <c r="A36" s="30" t="s">
        <v>159</v>
      </c>
      <c r="B36" s="30"/>
      <c r="C36" s="30"/>
      <c r="D36" s="167"/>
      <c r="E36" s="30"/>
      <c r="F36" s="30"/>
      <c r="G36" s="30"/>
      <c r="H36" s="30"/>
      <c r="I36" s="30"/>
      <c r="J36" s="167"/>
      <c r="K36" s="30"/>
    </row>
    <row r="37" spans="1:11">
      <c r="A37" s="30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6:K6"/>
    <mergeCell ref="A3:K3"/>
    <mergeCell ref="A1:K1"/>
    <mergeCell ref="A2:K2"/>
  </mergeCells>
  <conditionalFormatting sqref="I21 D25 J21:K22 D21:D23 H21:H22 F21:F22">
    <cfRule type="cellIs" dxfId="27" priority="7" stopIfTrue="1" operator="between">
      <formula>0.99</formula>
      <formula>-0.99</formula>
    </cfRule>
  </conditionalFormatting>
  <conditionalFormatting sqref="D23">
    <cfRule type="cellIs" dxfId="26" priority="6" stopIfTrue="1" operator="between">
      <formula>0.99</formula>
      <formula>-0.99</formula>
    </cfRule>
  </conditionalFormatting>
  <conditionalFormatting sqref="D23">
    <cfRule type="cellIs" dxfId="25" priority="5" stopIfTrue="1" operator="between">
      <formula>0.99</formula>
      <formula>-0.99</formula>
    </cfRule>
  </conditionalFormatting>
  <conditionalFormatting sqref="D24">
    <cfRule type="cellIs" dxfId="24" priority="4" stopIfTrue="1" operator="between">
      <formula>0.99</formula>
      <formula>-0.99</formula>
    </cfRule>
  </conditionalFormatting>
  <conditionalFormatting sqref="D24">
    <cfRule type="cellIs" dxfId="23" priority="3" stopIfTrue="1" operator="between">
      <formula>0.99</formula>
      <formula>-0.99</formula>
    </cfRule>
  </conditionalFormatting>
  <conditionalFormatting sqref="D24">
    <cfRule type="cellIs" dxfId="22" priority="2" stopIfTrue="1" operator="between">
      <formula>0.99</formula>
      <formula>-0.99</formula>
    </cfRule>
  </conditionalFormatting>
  <conditionalFormatting sqref="F20">
    <cfRule type="cellIs" dxfId="21" priority="1" stopIfTrue="1" operator="between">
      <formula>0.99</formula>
      <formula>-0.99</formula>
    </cfRule>
  </conditionalFormatting>
  <printOptions horizontalCentered="1"/>
  <pageMargins left="0.5" right="0.5" top="0.75" bottom="0.75" header="0.25" footer="0.5"/>
  <pageSetup scale="89" orientation="portrait" r:id="rId1"/>
  <headerFooter alignWithMargins="0">
    <oddHeader>&amp;L&amp;"Times New Roman,Bold"News Release
Page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K37"/>
  <sheetViews>
    <sheetView showGridLines="0" zoomScaleNormal="100" workbookViewId="0">
      <selection activeCell="A8" sqref="A8"/>
    </sheetView>
  </sheetViews>
  <sheetFormatPr defaultRowHeight="12.75"/>
  <cols>
    <col min="1" max="1" width="35.5703125" style="30" customWidth="1"/>
    <col min="2" max="2" width="2" style="30" customWidth="1"/>
    <col min="3" max="3" width="12.7109375" style="30" customWidth="1"/>
    <col min="4" max="4" width="2" style="167" customWidth="1"/>
    <col min="5" max="5" width="12.7109375" style="30" customWidth="1"/>
    <col min="6" max="6" width="2" style="30" customWidth="1"/>
    <col min="7" max="7" width="12.7109375" style="30" customWidth="1"/>
    <col min="8" max="8" width="2" style="30" customWidth="1"/>
    <col min="9" max="9" width="12.7109375" style="30" customWidth="1"/>
    <col min="10" max="10" width="2" style="167" customWidth="1"/>
    <col min="11" max="11" width="12.7109375" style="30" customWidth="1"/>
    <col min="12" max="16384" width="9.140625" style="146"/>
  </cols>
  <sheetData>
    <row r="1" spans="1:11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 t="s">
        <v>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6" spans="1:11">
      <c r="B6" s="218"/>
      <c r="C6" s="229" t="s">
        <v>231</v>
      </c>
      <c r="D6" s="229"/>
      <c r="E6" s="229"/>
      <c r="F6" s="229"/>
      <c r="G6" s="229"/>
      <c r="H6" s="229"/>
      <c r="I6" s="229"/>
      <c r="J6" s="229"/>
      <c r="K6" s="229"/>
    </row>
    <row r="7" spans="1:11" s="152" customFormat="1">
      <c r="A7" s="148"/>
      <c r="B7" s="148"/>
      <c r="C7" s="149" t="s">
        <v>187</v>
      </c>
      <c r="D7" s="150"/>
      <c r="E7" s="149" t="s">
        <v>186</v>
      </c>
      <c r="F7" s="149"/>
      <c r="G7" s="149" t="s">
        <v>185</v>
      </c>
      <c r="H7" s="149"/>
      <c r="I7" s="151"/>
      <c r="J7" s="150"/>
      <c r="K7" s="151"/>
    </row>
    <row r="8" spans="1:11" s="152" customFormat="1" ht="15.75">
      <c r="A8" s="148"/>
      <c r="B8" s="148"/>
      <c r="C8" s="153" t="s">
        <v>184</v>
      </c>
      <c r="D8" s="150"/>
      <c r="E8" s="153" t="s">
        <v>184</v>
      </c>
      <c r="F8" s="150"/>
      <c r="G8" s="153" t="s">
        <v>183</v>
      </c>
      <c r="H8" s="150"/>
      <c r="I8" s="154" t="s">
        <v>205</v>
      </c>
      <c r="J8" s="150"/>
      <c r="K8" s="153" t="s">
        <v>0</v>
      </c>
    </row>
    <row r="9" spans="1:11">
      <c r="A9" s="148" t="s">
        <v>95</v>
      </c>
      <c r="B9" s="148"/>
      <c r="C9" s="155">
        <v>206703.29255970562</v>
      </c>
      <c r="D9" s="145"/>
      <c r="E9" s="155">
        <v>120731.79757999998</v>
      </c>
      <c r="F9" s="155"/>
      <c r="G9" s="155">
        <v>21360.115169999994</v>
      </c>
      <c r="H9" s="155"/>
      <c r="I9" s="156">
        <v>0</v>
      </c>
      <c r="J9" s="145"/>
      <c r="K9" s="155">
        <v>348795.20530970558</v>
      </c>
    </row>
    <row r="10" spans="1:11">
      <c r="A10" s="148" t="s">
        <v>192</v>
      </c>
      <c r="B10" s="148"/>
      <c r="C10" s="58">
        <v>-60004.487619705615</v>
      </c>
      <c r="D10" s="145"/>
      <c r="E10" s="58">
        <v>-56344.935606499988</v>
      </c>
      <c r="F10" s="155"/>
      <c r="G10" s="58">
        <v>-582.03570000000036</v>
      </c>
      <c r="H10" s="155"/>
      <c r="I10" s="157">
        <v>0</v>
      </c>
      <c r="J10" s="145"/>
      <c r="K10" s="58">
        <v>-116931.45892620558</v>
      </c>
    </row>
    <row r="11" spans="1:11">
      <c r="A11" s="148" t="s">
        <v>96</v>
      </c>
      <c r="B11" s="148"/>
      <c r="C11" s="158">
        <v>146698.80494</v>
      </c>
      <c r="D11" s="159"/>
      <c r="E11" s="158">
        <v>64386.861973499996</v>
      </c>
      <c r="F11" s="160"/>
      <c r="G11" s="158">
        <v>20778.079469999993</v>
      </c>
      <c r="H11" s="160"/>
      <c r="I11" s="157">
        <v>0</v>
      </c>
      <c r="J11" s="159"/>
      <c r="K11" s="160">
        <v>231863.74638349999</v>
      </c>
    </row>
    <row r="12" spans="1:11">
      <c r="C12" s="160"/>
      <c r="D12" s="161"/>
      <c r="E12" s="160"/>
      <c r="F12" s="162"/>
      <c r="G12" s="160"/>
      <c r="H12" s="162"/>
      <c r="I12" s="163"/>
      <c r="J12" s="161"/>
      <c r="K12" s="162"/>
    </row>
    <row r="13" spans="1:11">
      <c r="A13" s="30" t="s">
        <v>97</v>
      </c>
      <c r="C13" s="164">
        <v>125254.01242</v>
      </c>
      <c r="D13" s="161"/>
      <c r="E13" s="164">
        <v>59661.401458999993</v>
      </c>
      <c r="F13" s="162"/>
      <c r="G13" s="164">
        <v>46168.90782</v>
      </c>
      <c r="H13" s="162"/>
      <c r="I13" s="163">
        <v>0</v>
      </c>
      <c r="J13" s="161"/>
      <c r="K13" s="162">
        <v>231084.32169899999</v>
      </c>
    </row>
    <row r="14" spans="1:11">
      <c r="A14" s="30" t="s">
        <v>3</v>
      </c>
      <c r="C14" s="162">
        <v>-73130.601429999937</v>
      </c>
      <c r="D14" s="161"/>
      <c r="E14" s="162">
        <v>-35292.614281183</v>
      </c>
      <c r="F14" s="162"/>
      <c r="G14" s="162">
        <v>-31795.514929999976</v>
      </c>
      <c r="H14" s="162"/>
      <c r="I14" s="163">
        <v>0</v>
      </c>
      <c r="J14" s="161"/>
      <c r="K14" s="162">
        <v>-140219.73064118292</v>
      </c>
    </row>
    <row r="15" spans="1:11">
      <c r="A15" s="30" t="s">
        <v>100</v>
      </c>
      <c r="C15" s="162">
        <v>-13219.2991</v>
      </c>
      <c r="D15" s="161"/>
      <c r="E15" s="162">
        <v>-11009.448056499999</v>
      </c>
      <c r="F15" s="162"/>
      <c r="G15" s="162">
        <v>-8468.1473400000013</v>
      </c>
      <c r="H15" s="162"/>
      <c r="I15" s="162">
        <v>546</v>
      </c>
      <c r="J15" s="161"/>
      <c r="K15" s="162">
        <v>-32149.894496500005</v>
      </c>
    </row>
    <row r="16" spans="1:11">
      <c r="A16" s="30" t="s">
        <v>4</v>
      </c>
      <c r="C16" s="162">
        <v>-28839.7827089073</v>
      </c>
      <c r="D16" s="161"/>
      <c r="E16" s="162">
        <v>-15436.423945800003</v>
      </c>
      <c r="F16" s="162"/>
      <c r="G16" s="162">
        <v>-3715.9243755238167</v>
      </c>
      <c r="H16" s="162"/>
      <c r="I16" s="163">
        <v>0</v>
      </c>
      <c r="J16" s="161"/>
      <c r="K16" s="162">
        <v>-47992.131030231118</v>
      </c>
    </row>
    <row r="17" spans="1:11" s="152" customFormat="1">
      <c r="A17" s="30" t="s">
        <v>189</v>
      </c>
      <c r="B17" s="30"/>
      <c r="C17" s="165">
        <v>736.46320217582809</v>
      </c>
      <c r="D17" s="161"/>
      <c r="E17" s="165">
        <v>10.685193794624134</v>
      </c>
      <c r="F17" s="161"/>
      <c r="G17" s="165">
        <v>34.01652000537586</v>
      </c>
      <c r="H17" s="161"/>
      <c r="I17" s="165">
        <v>-546</v>
      </c>
      <c r="J17" s="161"/>
      <c r="K17" s="165">
        <v>235.16491597582808</v>
      </c>
    </row>
    <row r="18" spans="1:11">
      <c r="C18" s="162"/>
      <c r="D18" s="161"/>
      <c r="E18" s="162"/>
      <c r="F18" s="162"/>
      <c r="G18" s="162"/>
      <c r="H18" s="162"/>
      <c r="I18" s="163"/>
      <c r="J18" s="161"/>
      <c r="K18" s="162"/>
    </row>
    <row r="19" spans="1:11">
      <c r="A19" s="148" t="s">
        <v>167</v>
      </c>
      <c r="B19" s="148"/>
      <c r="C19" s="155">
        <v>10799.792383268586</v>
      </c>
      <c r="D19" s="159"/>
      <c r="E19" s="155">
        <v>-2066.3996306883846</v>
      </c>
      <c r="F19" s="160"/>
      <c r="G19" s="155">
        <v>2223.3376944815823</v>
      </c>
      <c r="H19" s="160"/>
      <c r="I19" s="155">
        <v>0</v>
      </c>
      <c r="J19" s="159"/>
      <c r="K19" s="155">
        <v>10956.730447061778</v>
      </c>
    </row>
    <row r="20" spans="1:11">
      <c r="C20" s="162"/>
      <c r="D20" s="161"/>
      <c r="E20" s="162"/>
      <c r="F20" s="162"/>
      <c r="G20" s="162"/>
      <c r="H20" s="162"/>
      <c r="I20" s="162"/>
      <c r="J20" s="161"/>
      <c r="K20" s="162"/>
    </row>
    <row r="21" spans="1:11">
      <c r="A21" s="30" t="s">
        <v>168</v>
      </c>
      <c r="C21" s="163"/>
      <c r="D21" s="61"/>
      <c r="E21" s="163"/>
      <c r="F21" s="61"/>
      <c r="G21" s="163"/>
      <c r="H21" s="162"/>
      <c r="I21" s="162">
        <v>15648</v>
      </c>
      <c r="J21" s="161"/>
      <c r="K21" s="161">
        <v>15648</v>
      </c>
    </row>
    <row r="22" spans="1:11">
      <c r="A22" s="30" t="s">
        <v>98</v>
      </c>
      <c r="C22" s="163"/>
      <c r="D22" s="61"/>
      <c r="E22" s="163"/>
      <c r="F22" s="61"/>
      <c r="G22" s="163"/>
      <c r="H22" s="162"/>
      <c r="I22" s="163">
        <v>4473</v>
      </c>
      <c r="J22" s="161"/>
      <c r="K22" s="161">
        <v>4473</v>
      </c>
    </row>
    <row r="23" spans="1:11">
      <c r="A23" s="30" t="s">
        <v>5</v>
      </c>
      <c r="C23" s="127"/>
      <c r="D23" s="61"/>
      <c r="E23" s="127"/>
      <c r="F23" s="61"/>
      <c r="G23" s="127"/>
      <c r="H23" s="161"/>
      <c r="I23" s="127">
        <v>-4319</v>
      </c>
      <c r="J23" s="161"/>
      <c r="K23" s="161">
        <v>-4319</v>
      </c>
    </row>
    <row r="24" spans="1:11">
      <c r="A24" s="30" t="s">
        <v>49</v>
      </c>
      <c r="C24" s="166"/>
      <c r="D24" s="61"/>
      <c r="E24" s="166"/>
      <c r="F24" s="61"/>
      <c r="G24" s="166"/>
      <c r="H24" s="161"/>
      <c r="I24" s="166">
        <v>-1900</v>
      </c>
      <c r="J24" s="161"/>
      <c r="K24" s="165">
        <v>-1900</v>
      </c>
    </row>
    <row r="25" spans="1:11" ht="6.75" customHeight="1">
      <c r="A25" s="146"/>
      <c r="C25" s="167"/>
      <c r="E25" s="167"/>
      <c r="F25" s="167"/>
      <c r="G25" s="167"/>
      <c r="J25" s="30"/>
    </row>
    <row r="26" spans="1:11">
      <c r="A26" s="168" t="s">
        <v>48</v>
      </c>
      <c r="C26" s="47">
        <v>10799.792383268586</v>
      </c>
      <c r="D26" s="161"/>
      <c r="E26" s="47">
        <v>-2066.3996306883846</v>
      </c>
      <c r="F26" s="161"/>
      <c r="G26" s="47">
        <v>2223.3376944815823</v>
      </c>
      <c r="H26" s="162"/>
      <c r="I26" s="47">
        <v>13902</v>
      </c>
      <c r="J26" s="161"/>
      <c r="K26" s="47">
        <v>24858.730447061778</v>
      </c>
    </row>
    <row r="27" spans="1:11" ht="6" customHeight="1">
      <c r="A27" s="146"/>
      <c r="C27" s="161"/>
      <c r="D27" s="161"/>
      <c r="E27" s="161"/>
      <c r="F27" s="161"/>
      <c r="G27" s="161"/>
      <c r="H27" s="162"/>
      <c r="I27" s="162"/>
      <c r="J27" s="161"/>
      <c r="K27" s="162"/>
    </row>
    <row r="28" spans="1:11">
      <c r="A28" s="30" t="s">
        <v>191</v>
      </c>
      <c r="B28" s="148"/>
      <c r="C28" s="61"/>
      <c r="D28" s="61"/>
      <c r="E28" s="61"/>
      <c r="F28" s="61"/>
      <c r="G28" s="61"/>
      <c r="H28" s="161"/>
      <c r="I28" s="209">
        <v>-7998</v>
      </c>
      <c r="J28" s="161"/>
      <c r="K28" s="209">
        <v>-7998</v>
      </c>
    </row>
    <row r="29" spans="1:11" ht="13.5" thickBot="1">
      <c r="A29" s="148" t="s">
        <v>73</v>
      </c>
      <c r="C29" s="145"/>
      <c r="D29" s="145"/>
      <c r="E29" s="145"/>
      <c r="F29" s="145"/>
      <c r="G29" s="145"/>
      <c r="H29" s="145"/>
      <c r="I29" s="162"/>
      <c r="J29" s="145"/>
      <c r="K29" s="169">
        <v>16860.730447061778</v>
      </c>
    </row>
    <row r="30" spans="1:11" ht="13.5" thickTop="1">
      <c r="A30" s="146"/>
      <c r="C30" s="161"/>
      <c r="D30" s="161"/>
      <c r="E30" s="161"/>
      <c r="F30" s="161"/>
      <c r="G30" s="161"/>
      <c r="H30" s="162"/>
      <c r="I30" s="162"/>
      <c r="J30" s="161"/>
      <c r="K30" s="162"/>
    </row>
    <row r="31" spans="1:11">
      <c r="A31" s="30" t="s">
        <v>170</v>
      </c>
      <c r="C31" s="170">
        <v>0.58399999999999996</v>
      </c>
      <c r="D31" s="171"/>
      <c r="E31" s="170">
        <v>0.59199999999999997</v>
      </c>
      <c r="F31" s="170"/>
      <c r="G31" s="170">
        <v>0.68899999999999995</v>
      </c>
      <c r="H31" s="170"/>
      <c r="I31" s="170"/>
      <c r="J31" s="171"/>
      <c r="K31" s="170">
        <v>0.60699999999999998</v>
      </c>
    </row>
    <row r="32" spans="1:11">
      <c r="A32" s="30" t="s">
        <v>6</v>
      </c>
      <c r="C32" s="170">
        <v>0.106</v>
      </c>
      <c r="D32" s="171"/>
      <c r="E32" s="170">
        <v>0.185</v>
      </c>
      <c r="F32" s="170"/>
      <c r="G32" s="170">
        <v>0.183</v>
      </c>
      <c r="H32" s="170"/>
      <c r="I32" s="171"/>
      <c r="J32" s="171"/>
      <c r="K32" s="170">
        <v>0.13900000000000001</v>
      </c>
    </row>
    <row r="33" spans="1:11" s="152" customFormat="1" ht="15.75">
      <c r="A33" s="30" t="s">
        <v>206</v>
      </c>
      <c r="B33" s="30"/>
      <c r="C33" s="172">
        <v>0.22400000000000009</v>
      </c>
      <c r="D33" s="171"/>
      <c r="E33" s="172">
        <v>0.25799999999999995</v>
      </c>
      <c r="F33" s="171"/>
      <c r="G33" s="172">
        <v>8.0000000000000016E-2</v>
      </c>
      <c r="H33" s="171"/>
      <c r="I33" s="173"/>
      <c r="J33" s="171"/>
      <c r="K33" s="172">
        <v>0.20699999999999996</v>
      </c>
    </row>
    <row r="34" spans="1:11" ht="13.5" thickBot="1">
      <c r="A34" s="148" t="s">
        <v>7</v>
      </c>
      <c r="B34" s="148"/>
      <c r="C34" s="174">
        <v>0.91400000000000003</v>
      </c>
      <c r="D34" s="173"/>
      <c r="E34" s="174">
        <v>1.0349999999999999</v>
      </c>
      <c r="F34" s="173"/>
      <c r="G34" s="174">
        <v>0.95199999999999996</v>
      </c>
      <c r="H34" s="173"/>
      <c r="I34" s="167"/>
      <c r="J34" s="173"/>
      <c r="K34" s="174">
        <v>0.95299999999999996</v>
      </c>
    </row>
    <row r="35" spans="1:11" ht="13.5" thickTop="1">
      <c r="B35" s="148"/>
    </row>
    <row r="36" spans="1:11" s="152" customFormat="1">
      <c r="A36" s="30" t="s">
        <v>159</v>
      </c>
      <c r="B36" s="30"/>
      <c r="C36" s="30"/>
      <c r="D36" s="167"/>
      <c r="E36" s="30"/>
      <c r="F36" s="30"/>
      <c r="G36" s="30"/>
      <c r="H36" s="30"/>
      <c r="I36" s="30"/>
      <c r="J36" s="167"/>
      <c r="K36" s="30"/>
    </row>
    <row r="37" spans="1:11">
      <c r="A37" s="30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6:K6"/>
    <mergeCell ref="A1:K1"/>
    <mergeCell ref="A2:K2"/>
    <mergeCell ref="A3:K3"/>
  </mergeCells>
  <conditionalFormatting sqref="I21:J21 D25 J22 D21:D23 H21:H22 F21:F22">
    <cfRule type="cellIs" dxfId="20" priority="7" stopIfTrue="1" operator="between">
      <formula>0.99</formula>
      <formula>-0.99</formula>
    </cfRule>
  </conditionalFormatting>
  <conditionalFormatting sqref="D23">
    <cfRule type="cellIs" dxfId="19" priority="6" stopIfTrue="1" operator="between">
      <formula>0.99</formula>
      <formula>-0.99</formula>
    </cfRule>
  </conditionalFormatting>
  <conditionalFormatting sqref="D23">
    <cfRule type="cellIs" dxfId="18" priority="5" stopIfTrue="1" operator="between">
      <formula>0.99</formula>
      <formula>-0.99</formula>
    </cfRule>
  </conditionalFormatting>
  <conditionalFormatting sqref="D24">
    <cfRule type="cellIs" dxfId="17" priority="4" stopIfTrue="1" operator="between">
      <formula>0.99</formula>
      <formula>-0.99</formula>
    </cfRule>
  </conditionalFormatting>
  <conditionalFormatting sqref="D24">
    <cfRule type="cellIs" dxfId="16" priority="3" stopIfTrue="1" operator="between">
      <formula>0.99</formula>
      <formula>-0.99</formula>
    </cfRule>
  </conditionalFormatting>
  <conditionalFormatting sqref="D24">
    <cfRule type="cellIs" dxfId="15" priority="2" stopIfTrue="1" operator="between">
      <formula>0.99</formula>
      <formula>-0.99</formula>
    </cfRule>
  </conditionalFormatting>
  <conditionalFormatting sqref="F20">
    <cfRule type="cellIs" dxfId="14" priority="1" stopIfTrue="1" operator="between">
      <formula>0.99</formula>
      <formula>-0.99</formula>
    </cfRule>
  </conditionalFormatting>
  <printOptions horizontalCentered="1"/>
  <pageMargins left="0.5" right="0.5" top="0.75" bottom="0.75" header="0.25" footer="0.5"/>
  <pageSetup scale="89" orientation="portrait" r:id="rId1"/>
  <headerFooter alignWithMargins="0">
    <oddHeader>&amp;L&amp;"Times New Roman,Bold"News Release
Page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37"/>
  <sheetViews>
    <sheetView showGridLines="0" zoomScaleNormal="100" workbookViewId="0">
      <selection activeCell="I30" sqref="I30"/>
    </sheetView>
  </sheetViews>
  <sheetFormatPr defaultRowHeight="12.75"/>
  <cols>
    <col min="1" max="1" width="35.5703125" style="30" customWidth="1"/>
    <col min="2" max="2" width="2" style="30" customWidth="1"/>
    <col min="3" max="3" width="12.7109375" style="30" customWidth="1"/>
    <col min="4" max="4" width="2" style="167" customWidth="1"/>
    <col min="5" max="5" width="12.7109375" style="30" customWidth="1"/>
    <col min="6" max="6" width="2" style="30" customWidth="1"/>
    <col min="7" max="7" width="12.7109375" style="30" customWidth="1"/>
    <col min="8" max="8" width="2" style="30" customWidth="1"/>
    <col min="9" max="9" width="12.7109375" style="30" customWidth="1"/>
    <col min="10" max="10" width="2" style="167" customWidth="1"/>
    <col min="11" max="11" width="12.7109375" style="30" customWidth="1"/>
    <col min="12" max="16384" width="9.140625" style="146"/>
  </cols>
  <sheetData>
    <row r="1" spans="1:11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 t="s">
        <v>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6" spans="1:11">
      <c r="B6" s="218"/>
      <c r="C6" s="229" t="s">
        <v>230</v>
      </c>
      <c r="D6" s="229"/>
      <c r="E6" s="229"/>
      <c r="F6" s="229"/>
      <c r="G6" s="229"/>
      <c r="H6" s="229"/>
      <c r="I6" s="229"/>
      <c r="J6" s="229"/>
      <c r="K6" s="229"/>
    </row>
    <row r="7" spans="1:11" s="152" customFormat="1">
      <c r="A7" s="148"/>
      <c r="B7" s="148"/>
      <c r="C7" s="149" t="s">
        <v>187</v>
      </c>
      <c r="D7" s="150"/>
      <c r="E7" s="149" t="s">
        <v>186</v>
      </c>
      <c r="F7" s="149"/>
      <c r="G7" s="149" t="s">
        <v>185</v>
      </c>
      <c r="H7" s="149"/>
      <c r="I7" s="151"/>
      <c r="J7" s="150"/>
      <c r="K7" s="151"/>
    </row>
    <row r="8" spans="1:11" s="152" customFormat="1" ht="15.75">
      <c r="A8" s="148"/>
      <c r="B8" s="148"/>
      <c r="C8" s="153" t="s">
        <v>184</v>
      </c>
      <c r="D8" s="150"/>
      <c r="E8" s="153" t="s">
        <v>184</v>
      </c>
      <c r="F8" s="150"/>
      <c r="G8" s="153" t="s">
        <v>183</v>
      </c>
      <c r="H8" s="150"/>
      <c r="I8" s="153" t="s">
        <v>205</v>
      </c>
      <c r="J8" s="150"/>
      <c r="K8" s="153" t="s">
        <v>0</v>
      </c>
    </row>
    <row r="9" spans="1:11">
      <c r="A9" s="148" t="s">
        <v>95</v>
      </c>
      <c r="B9" s="148"/>
      <c r="C9" s="155">
        <v>439314.31377999997</v>
      </c>
      <c r="D9" s="145"/>
      <c r="E9" s="155">
        <v>231216.98525</v>
      </c>
      <c r="F9" s="155"/>
      <c r="G9" s="155">
        <v>105399.82776</v>
      </c>
      <c r="H9" s="155"/>
      <c r="I9" s="156">
        <v>0</v>
      </c>
      <c r="J9" s="145"/>
      <c r="K9" s="155">
        <v>775931.12679000001</v>
      </c>
    </row>
    <row r="10" spans="1:11">
      <c r="A10" s="148" t="s">
        <v>192</v>
      </c>
      <c r="B10" s="148"/>
      <c r="C10" s="58">
        <v>-147611.60690999991</v>
      </c>
      <c r="D10" s="145"/>
      <c r="E10" s="58">
        <v>-75876.990189999982</v>
      </c>
      <c r="F10" s="155"/>
      <c r="G10" s="58">
        <v>-5240.1327599999931</v>
      </c>
      <c r="H10" s="155"/>
      <c r="I10" s="157">
        <v>0</v>
      </c>
      <c r="J10" s="145"/>
      <c r="K10" s="58">
        <v>-228728.72985999996</v>
      </c>
    </row>
    <row r="11" spans="1:11">
      <c r="A11" s="148" t="s">
        <v>96</v>
      </c>
      <c r="B11" s="148"/>
      <c r="C11" s="158">
        <v>291701.70687000005</v>
      </c>
      <c r="D11" s="159"/>
      <c r="E11" s="158">
        <v>155339.99506000002</v>
      </c>
      <c r="F11" s="160"/>
      <c r="G11" s="158">
        <v>100159.69500000001</v>
      </c>
      <c r="H11" s="160"/>
      <c r="I11" s="157">
        <v>0</v>
      </c>
      <c r="J11" s="159"/>
      <c r="K11" s="160">
        <v>547202.39693000005</v>
      </c>
    </row>
    <row r="12" spans="1:11">
      <c r="C12" s="160"/>
      <c r="D12" s="161"/>
      <c r="E12" s="162"/>
      <c r="F12" s="162"/>
      <c r="G12" s="162"/>
      <c r="H12" s="162"/>
      <c r="I12" s="163"/>
      <c r="J12" s="161"/>
      <c r="K12" s="162"/>
    </row>
    <row r="13" spans="1:11">
      <c r="A13" s="30" t="s">
        <v>97</v>
      </c>
      <c r="C13" s="164">
        <v>268395.34216</v>
      </c>
      <c r="D13" s="161"/>
      <c r="E13" s="164">
        <v>128710.58259999999</v>
      </c>
      <c r="F13" s="162"/>
      <c r="G13" s="164">
        <v>81354.22344999999</v>
      </c>
      <c r="H13" s="162"/>
      <c r="I13" s="163">
        <v>0</v>
      </c>
      <c r="J13" s="161"/>
      <c r="K13" s="162">
        <v>478460.14820999996</v>
      </c>
    </row>
    <row r="14" spans="1:11">
      <c r="A14" s="30" t="s">
        <v>3</v>
      </c>
      <c r="C14" s="162">
        <v>-161954.23097000003</v>
      </c>
      <c r="D14" s="161"/>
      <c r="E14" s="162">
        <v>-62054.087530000004</v>
      </c>
      <c r="F14" s="162"/>
      <c r="G14" s="162">
        <v>-48162.771870000004</v>
      </c>
      <c r="H14" s="162"/>
      <c r="I14" s="163">
        <v>0</v>
      </c>
      <c r="J14" s="161"/>
      <c r="K14" s="162">
        <v>-272171.09037000005</v>
      </c>
    </row>
    <row r="15" spans="1:11">
      <c r="A15" s="30" t="s">
        <v>100</v>
      </c>
      <c r="C15" s="162">
        <v>-26619.756559999998</v>
      </c>
      <c r="D15" s="161"/>
      <c r="E15" s="162">
        <v>-22710.989489999996</v>
      </c>
      <c r="F15" s="162"/>
      <c r="G15" s="162">
        <v>-15336.9231</v>
      </c>
      <c r="H15" s="162"/>
      <c r="I15" s="163">
        <v>283.24083000000002</v>
      </c>
      <c r="J15" s="161"/>
      <c r="K15" s="162">
        <v>-64385.428319999992</v>
      </c>
    </row>
    <row r="16" spans="1:11">
      <c r="A16" s="30" t="s">
        <v>4</v>
      </c>
      <c r="C16" s="162">
        <v>-65062.198220000006</v>
      </c>
      <c r="D16" s="161"/>
      <c r="E16" s="162">
        <v>-34374.663940000006</v>
      </c>
      <c r="F16" s="162"/>
      <c r="G16" s="162">
        <v>-8260.822259999999</v>
      </c>
      <c r="H16" s="162"/>
      <c r="I16" s="163">
        <v>0</v>
      </c>
      <c r="J16" s="161"/>
      <c r="K16" s="162">
        <v>-107697.68442000002</v>
      </c>
    </row>
    <row r="17" spans="1:11" s="152" customFormat="1">
      <c r="A17" s="30" t="s">
        <v>189</v>
      </c>
      <c r="B17" s="30"/>
      <c r="C17" s="50">
        <v>316.55162000000001</v>
      </c>
      <c r="D17" s="213"/>
      <c r="E17" s="214">
        <v>0</v>
      </c>
      <c r="F17" s="215"/>
      <c r="G17" s="50">
        <v>45.854199999999999</v>
      </c>
      <c r="H17" s="161"/>
      <c r="I17" s="214">
        <v>-283.24083000000002</v>
      </c>
      <c r="J17" s="161"/>
      <c r="K17" s="165">
        <v>80.164989999999989</v>
      </c>
    </row>
    <row r="18" spans="1:11">
      <c r="C18" s="162"/>
      <c r="D18" s="161"/>
      <c r="E18" s="162"/>
      <c r="F18" s="162"/>
      <c r="G18" s="162"/>
      <c r="H18" s="162"/>
      <c r="I18" s="163"/>
      <c r="J18" s="161"/>
      <c r="K18" s="162"/>
    </row>
    <row r="19" spans="1:11">
      <c r="A19" s="148" t="s">
        <v>167</v>
      </c>
      <c r="B19" s="148"/>
      <c r="C19" s="155">
        <v>15075.708029999967</v>
      </c>
      <c r="D19" s="159"/>
      <c r="E19" s="155">
        <v>9570.8416399999915</v>
      </c>
      <c r="F19" s="160"/>
      <c r="G19" s="155">
        <v>9638.5604199999871</v>
      </c>
      <c r="H19" s="160"/>
      <c r="I19" s="155">
        <v>0</v>
      </c>
      <c r="J19" s="159"/>
      <c r="K19" s="155">
        <v>34286.110089999878</v>
      </c>
    </row>
    <row r="20" spans="1:11">
      <c r="C20" s="162"/>
      <c r="D20" s="161"/>
      <c r="E20" s="162"/>
      <c r="F20" s="162"/>
      <c r="G20" s="162"/>
      <c r="H20" s="162"/>
      <c r="I20" s="162"/>
      <c r="J20" s="161"/>
      <c r="K20" s="162"/>
    </row>
    <row r="21" spans="1:11">
      <c r="A21" s="30" t="s">
        <v>168</v>
      </c>
      <c r="C21" s="163"/>
      <c r="D21" s="61"/>
      <c r="E21" s="163"/>
      <c r="F21" s="61"/>
      <c r="G21" s="163"/>
      <c r="H21" s="162"/>
      <c r="I21" s="162">
        <v>32848.243379999993</v>
      </c>
      <c r="J21" s="161"/>
      <c r="K21" s="162">
        <v>32848.243379999993</v>
      </c>
    </row>
    <row r="22" spans="1:11">
      <c r="A22" s="30" t="s">
        <v>98</v>
      </c>
      <c r="C22" s="163"/>
      <c r="D22" s="61"/>
      <c r="E22" s="163"/>
      <c r="F22" s="61"/>
      <c r="G22" s="163"/>
      <c r="H22" s="162"/>
      <c r="I22" s="163">
        <v>9511.752120000001</v>
      </c>
      <c r="J22" s="161"/>
      <c r="K22" s="162">
        <v>9511.752120000001</v>
      </c>
    </row>
    <row r="23" spans="1:11">
      <c r="A23" s="30" t="s">
        <v>5</v>
      </c>
      <c r="C23" s="127"/>
      <c r="D23" s="61"/>
      <c r="E23" s="127"/>
      <c r="F23" s="61"/>
      <c r="G23" s="127"/>
      <c r="H23" s="161"/>
      <c r="I23" s="127">
        <v>-7710.8126199999997</v>
      </c>
      <c r="J23" s="161"/>
      <c r="K23" s="161">
        <v>-7710.8126199999997</v>
      </c>
    </row>
    <row r="24" spans="1:11">
      <c r="A24" s="30" t="s">
        <v>49</v>
      </c>
      <c r="C24" s="166"/>
      <c r="D24" s="61"/>
      <c r="E24" s="166"/>
      <c r="F24" s="61"/>
      <c r="G24" s="166"/>
      <c r="H24" s="161"/>
      <c r="I24" s="166">
        <v>-2199.9617599999997</v>
      </c>
      <c r="J24" s="161"/>
      <c r="K24" s="165">
        <v>-2199.9617599999997</v>
      </c>
    </row>
    <row r="25" spans="1:11" ht="6.75" customHeight="1">
      <c r="C25" s="167"/>
      <c r="E25" s="167"/>
      <c r="F25" s="167"/>
      <c r="G25" s="167"/>
      <c r="J25" s="30"/>
    </row>
    <row r="26" spans="1:11">
      <c r="A26" s="168" t="s">
        <v>48</v>
      </c>
      <c r="C26" s="47">
        <v>15075.708029999967</v>
      </c>
      <c r="D26" s="161"/>
      <c r="E26" s="47">
        <v>9570.8416399999915</v>
      </c>
      <c r="F26" s="161"/>
      <c r="G26" s="47">
        <v>9638.5604199999871</v>
      </c>
      <c r="H26" s="162"/>
      <c r="I26" s="47">
        <v>32449.221119999995</v>
      </c>
      <c r="J26" s="161"/>
      <c r="K26" s="47">
        <v>66735.331209999873</v>
      </c>
    </row>
    <row r="27" spans="1:11" ht="6" customHeight="1">
      <c r="C27" s="161"/>
      <c r="D27" s="161"/>
      <c r="E27" s="161"/>
      <c r="F27" s="161"/>
      <c r="G27" s="161"/>
      <c r="H27" s="162"/>
      <c r="I27" s="162"/>
      <c r="J27" s="161"/>
      <c r="K27" s="162"/>
    </row>
    <row r="28" spans="1:11">
      <c r="A28" s="30" t="s">
        <v>191</v>
      </c>
      <c r="B28" s="148"/>
      <c r="C28" s="61"/>
      <c r="D28" s="61"/>
      <c r="E28" s="61"/>
      <c r="F28" s="61"/>
      <c r="G28" s="61"/>
      <c r="H28" s="161"/>
      <c r="I28" s="165">
        <v>-21621.897000000001</v>
      </c>
      <c r="J28" s="161"/>
      <c r="K28" s="165">
        <v>-21621.897000000001</v>
      </c>
    </row>
    <row r="29" spans="1:11" ht="13.5" thickBot="1">
      <c r="A29" s="148" t="s">
        <v>73</v>
      </c>
      <c r="C29" s="145"/>
      <c r="D29" s="145"/>
      <c r="E29" s="145"/>
      <c r="F29" s="145"/>
      <c r="G29" s="145"/>
      <c r="H29" s="145"/>
      <c r="I29" s="162"/>
      <c r="J29" s="145"/>
      <c r="K29" s="169">
        <v>45113.434209999876</v>
      </c>
    </row>
    <row r="30" spans="1:11" ht="13.5" thickTop="1">
      <c r="C30" s="161"/>
      <c r="D30" s="161"/>
      <c r="E30" s="161"/>
      <c r="F30" s="161"/>
      <c r="G30" s="161"/>
      <c r="H30" s="162"/>
      <c r="I30" s="162"/>
      <c r="J30" s="161"/>
      <c r="K30" s="162"/>
    </row>
    <row r="31" spans="1:11">
      <c r="A31" s="30" t="s">
        <v>170</v>
      </c>
      <c r="C31" s="170">
        <v>0.60299999999999998</v>
      </c>
      <c r="D31" s="171"/>
      <c r="E31" s="170">
        <v>0.48199999999999998</v>
      </c>
      <c r="F31" s="170"/>
      <c r="G31" s="170">
        <v>0.59199999999999997</v>
      </c>
      <c r="H31" s="170"/>
      <c r="I31" s="170"/>
      <c r="J31" s="171"/>
      <c r="K31" s="170">
        <v>0.56899999999999995</v>
      </c>
    </row>
    <row r="32" spans="1:11">
      <c r="A32" s="30" t="s">
        <v>6</v>
      </c>
      <c r="C32" s="170">
        <v>9.9000000000000005E-2</v>
      </c>
      <c r="D32" s="171"/>
      <c r="E32" s="170">
        <v>0.17599999999999999</v>
      </c>
      <c r="F32" s="170"/>
      <c r="G32" s="170">
        <v>0.189</v>
      </c>
      <c r="H32" s="170"/>
      <c r="I32" s="171"/>
      <c r="J32" s="171"/>
      <c r="K32" s="170">
        <v>0.13500000000000001</v>
      </c>
    </row>
    <row r="33" spans="1:11" s="152" customFormat="1" ht="15.75">
      <c r="A33" s="30" t="s">
        <v>206</v>
      </c>
      <c r="B33" s="30"/>
      <c r="C33" s="172">
        <v>0.24199999999999997</v>
      </c>
      <c r="D33" s="171"/>
      <c r="E33" s="172">
        <v>0.26800000000000007</v>
      </c>
      <c r="F33" s="171"/>
      <c r="G33" s="172">
        <v>0.10100000000000003</v>
      </c>
      <c r="H33" s="171"/>
      <c r="I33" s="173"/>
      <c r="J33" s="171"/>
      <c r="K33" s="172">
        <v>0.22400000000000009</v>
      </c>
    </row>
    <row r="34" spans="1:11" ht="13.5" thickBot="1">
      <c r="A34" s="148" t="s">
        <v>7</v>
      </c>
      <c r="B34" s="148"/>
      <c r="C34" s="174">
        <v>0.94399999999999995</v>
      </c>
      <c r="D34" s="173"/>
      <c r="E34" s="174">
        <v>0.92600000000000005</v>
      </c>
      <c r="F34" s="173"/>
      <c r="G34" s="174">
        <v>0.88200000000000001</v>
      </c>
      <c r="H34" s="173"/>
      <c r="I34" s="167"/>
      <c r="J34" s="173"/>
      <c r="K34" s="174">
        <v>0.92800000000000005</v>
      </c>
    </row>
    <row r="35" spans="1:11" ht="13.5" thickTop="1">
      <c r="B35" s="148"/>
    </row>
    <row r="36" spans="1:11" s="152" customFormat="1">
      <c r="A36" s="30" t="s">
        <v>159</v>
      </c>
      <c r="B36" s="30"/>
      <c r="C36" s="30"/>
      <c r="D36" s="167"/>
      <c r="E36" s="30"/>
      <c r="F36" s="30"/>
      <c r="G36" s="30"/>
      <c r="H36" s="30"/>
      <c r="I36" s="30"/>
      <c r="J36" s="167"/>
      <c r="K36" s="30"/>
    </row>
    <row r="37" spans="1:11">
      <c r="A37" s="30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6:K6"/>
    <mergeCell ref="A1:K1"/>
    <mergeCell ref="A2:K2"/>
    <mergeCell ref="A3:K3"/>
  </mergeCells>
  <conditionalFormatting sqref="I21 D25 J21:K22 D21:D23 H21:H22 F21:F22">
    <cfRule type="cellIs" dxfId="13" priority="7" stopIfTrue="1" operator="between">
      <formula>0.99</formula>
      <formula>-0.99</formula>
    </cfRule>
  </conditionalFormatting>
  <conditionalFormatting sqref="D23">
    <cfRule type="cellIs" dxfId="12" priority="6" stopIfTrue="1" operator="between">
      <formula>0.99</formula>
      <formula>-0.99</formula>
    </cfRule>
  </conditionalFormatting>
  <conditionalFormatting sqref="D23">
    <cfRule type="cellIs" dxfId="11" priority="5" stopIfTrue="1" operator="between">
      <formula>0.99</formula>
      <formula>-0.99</formula>
    </cfRule>
  </conditionalFormatting>
  <conditionalFormatting sqref="D24">
    <cfRule type="cellIs" dxfId="10" priority="4" stopIfTrue="1" operator="between">
      <formula>0.99</formula>
      <formula>-0.99</formula>
    </cfRule>
  </conditionalFormatting>
  <conditionalFormatting sqref="D24">
    <cfRule type="cellIs" dxfId="9" priority="3" stopIfTrue="1" operator="between">
      <formula>0.99</formula>
      <formula>-0.99</formula>
    </cfRule>
  </conditionalFormatting>
  <conditionalFormatting sqref="D24">
    <cfRule type="cellIs" dxfId="8" priority="2" stopIfTrue="1" operator="between">
      <formula>0.99</formula>
      <formula>-0.99</formula>
    </cfRule>
  </conditionalFormatting>
  <conditionalFormatting sqref="F20">
    <cfRule type="cellIs" dxfId="7" priority="1" stopIfTrue="1" operator="between">
      <formula>0.99</formula>
      <formula>-0.99</formula>
    </cfRule>
  </conditionalFormatting>
  <printOptions horizontalCentered="1"/>
  <pageMargins left="0.5" right="0.5" top="0.75" bottom="0.75" header="0.25" footer="0.5"/>
  <pageSetup scale="89" orientation="portrait" r:id="rId1"/>
  <headerFooter alignWithMargins="0">
    <oddHeader>&amp;L&amp;"Times New Roman,Bold"News Release
Page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37"/>
  <sheetViews>
    <sheetView showGridLines="0" zoomScaleNormal="100" workbookViewId="0">
      <selection activeCell="R34" sqref="R34"/>
    </sheetView>
  </sheetViews>
  <sheetFormatPr defaultRowHeight="12.75"/>
  <cols>
    <col min="1" max="1" width="35.5703125" style="30" customWidth="1"/>
    <col min="2" max="2" width="2" style="30" customWidth="1"/>
    <col min="3" max="3" width="12.7109375" style="30" customWidth="1"/>
    <col min="4" max="4" width="2" style="167" customWidth="1"/>
    <col min="5" max="5" width="12.7109375" style="30" customWidth="1"/>
    <col min="6" max="6" width="2" style="30" customWidth="1"/>
    <col min="7" max="7" width="12.7109375" style="30" customWidth="1"/>
    <col min="8" max="8" width="2" style="30" customWidth="1"/>
    <col min="9" max="9" width="12.7109375" style="30" customWidth="1"/>
    <col min="10" max="10" width="2" style="167" customWidth="1"/>
    <col min="11" max="11" width="12.7109375" style="30" customWidth="1"/>
    <col min="12" max="16384" width="9.140625" style="146"/>
  </cols>
  <sheetData>
    <row r="1" spans="1:11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>
      <c r="A2" s="230" t="s">
        <v>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6" spans="1:11">
      <c r="B6" s="218"/>
      <c r="C6" s="229" t="s">
        <v>232</v>
      </c>
      <c r="D6" s="229"/>
      <c r="E6" s="229"/>
      <c r="F6" s="229"/>
      <c r="G6" s="229"/>
      <c r="H6" s="229"/>
      <c r="I6" s="229"/>
      <c r="J6" s="229"/>
      <c r="K6" s="229"/>
    </row>
    <row r="7" spans="1:11" s="152" customFormat="1">
      <c r="A7" s="148"/>
      <c r="B7" s="148"/>
      <c r="C7" s="149" t="s">
        <v>187</v>
      </c>
      <c r="D7" s="150"/>
      <c r="E7" s="149" t="s">
        <v>186</v>
      </c>
      <c r="F7" s="149"/>
      <c r="G7" s="149" t="s">
        <v>185</v>
      </c>
      <c r="H7" s="149"/>
      <c r="I7" s="151"/>
      <c r="J7" s="150"/>
      <c r="K7" s="151"/>
    </row>
    <row r="8" spans="1:11" s="152" customFormat="1" ht="15.75">
      <c r="A8" s="148"/>
      <c r="B8" s="148"/>
      <c r="C8" s="153" t="s">
        <v>184</v>
      </c>
      <c r="D8" s="150"/>
      <c r="E8" s="153" t="s">
        <v>184</v>
      </c>
      <c r="F8" s="150"/>
      <c r="G8" s="153" t="s">
        <v>183</v>
      </c>
      <c r="H8" s="150"/>
      <c r="I8" s="154" t="s">
        <v>205</v>
      </c>
      <c r="J8" s="150"/>
      <c r="K8" s="153" t="s">
        <v>0</v>
      </c>
    </row>
    <row r="9" spans="1:11">
      <c r="A9" s="148" t="s">
        <v>95</v>
      </c>
      <c r="B9" s="148"/>
      <c r="C9" s="155">
        <v>405050.80770970561</v>
      </c>
      <c r="D9" s="145"/>
      <c r="E9" s="155">
        <v>239924.20209999997</v>
      </c>
      <c r="F9" s="155"/>
      <c r="G9" s="155">
        <v>126610.14300000001</v>
      </c>
      <c r="H9" s="155"/>
      <c r="I9" s="156">
        <v>0</v>
      </c>
      <c r="J9" s="145"/>
      <c r="K9" s="155">
        <v>771585.15280970559</v>
      </c>
    </row>
    <row r="10" spans="1:11">
      <c r="A10" s="148" t="s">
        <v>192</v>
      </c>
      <c r="B10" s="148"/>
      <c r="C10" s="58">
        <v>-125070.48805970565</v>
      </c>
      <c r="D10" s="145"/>
      <c r="E10" s="58">
        <v>-98927.231518499932</v>
      </c>
      <c r="F10" s="155"/>
      <c r="G10" s="58">
        <v>-3874.1174000000028</v>
      </c>
      <c r="H10" s="155"/>
      <c r="I10" s="157">
        <v>0</v>
      </c>
      <c r="J10" s="145"/>
      <c r="K10" s="58">
        <v>-227870.8369782056</v>
      </c>
    </row>
    <row r="11" spans="1:11">
      <c r="A11" s="148" t="s">
        <v>96</v>
      </c>
      <c r="B11" s="148"/>
      <c r="C11" s="158">
        <v>279981.31964999996</v>
      </c>
      <c r="D11" s="159"/>
      <c r="E11" s="158">
        <v>140996.97058150003</v>
      </c>
      <c r="F11" s="160"/>
      <c r="G11" s="158">
        <v>122736.02560000001</v>
      </c>
      <c r="H11" s="160"/>
      <c r="I11" s="157">
        <v>0</v>
      </c>
      <c r="J11" s="159"/>
      <c r="K11" s="160">
        <v>543714.31583149999</v>
      </c>
    </row>
    <row r="12" spans="1:11">
      <c r="C12" s="160"/>
      <c r="D12" s="161"/>
      <c r="E12" s="160"/>
      <c r="F12" s="162"/>
      <c r="G12" s="160"/>
      <c r="H12" s="162"/>
      <c r="I12" s="163"/>
      <c r="J12" s="161"/>
      <c r="K12" s="162"/>
    </row>
    <row r="13" spans="1:11">
      <c r="A13" s="30" t="s">
        <v>97</v>
      </c>
      <c r="C13" s="164">
        <v>240443.73732000001</v>
      </c>
      <c r="D13" s="161"/>
      <c r="E13" s="164">
        <v>121715.09911949997</v>
      </c>
      <c r="F13" s="162"/>
      <c r="G13" s="164">
        <v>94197.493160000013</v>
      </c>
      <c r="H13" s="162"/>
      <c r="I13" s="163">
        <v>0</v>
      </c>
      <c r="J13" s="161"/>
      <c r="K13" s="162">
        <v>456356.32959949999</v>
      </c>
    </row>
    <row r="14" spans="1:11">
      <c r="A14" s="30" t="s">
        <v>3</v>
      </c>
      <c r="C14" s="162">
        <v>-146095.43059</v>
      </c>
      <c r="D14" s="161"/>
      <c r="E14" s="162">
        <v>-66512.937994670996</v>
      </c>
      <c r="F14" s="162"/>
      <c r="G14" s="162">
        <v>-62679.148899999993</v>
      </c>
      <c r="H14" s="162"/>
      <c r="I14" s="163">
        <v>0</v>
      </c>
      <c r="J14" s="161"/>
      <c r="K14" s="162">
        <v>-275286.51748467097</v>
      </c>
    </row>
    <row r="15" spans="1:11">
      <c r="A15" s="30" t="s">
        <v>100</v>
      </c>
      <c r="C15" s="162">
        <v>-22728.324060000003</v>
      </c>
      <c r="D15" s="161"/>
      <c r="E15" s="162">
        <v>-19864.255125499996</v>
      </c>
      <c r="F15" s="162"/>
      <c r="G15" s="162">
        <v>-16339.595669999997</v>
      </c>
      <c r="H15" s="162"/>
      <c r="I15" s="162">
        <v>1055</v>
      </c>
      <c r="J15" s="161"/>
      <c r="K15" s="162">
        <v>-57877.174855499994</v>
      </c>
    </row>
    <row r="16" spans="1:11">
      <c r="A16" s="30" t="s">
        <v>4</v>
      </c>
      <c r="C16" s="162">
        <v>-56833.343524118522</v>
      </c>
      <c r="D16" s="161"/>
      <c r="E16" s="162">
        <v>-30495.049362700003</v>
      </c>
      <c r="F16" s="162"/>
      <c r="G16" s="162">
        <v>-7809.6708946392791</v>
      </c>
      <c r="H16" s="162"/>
      <c r="I16" s="163">
        <v>0</v>
      </c>
      <c r="J16" s="161"/>
      <c r="K16" s="162">
        <v>-95138.063781457808</v>
      </c>
    </row>
    <row r="17" spans="1:11" s="152" customFormat="1">
      <c r="A17" s="30" t="s">
        <v>189</v>
      </c>
      <c r="B17" s="30"/>
      <c r="C17" s="165">
        <v>1248.5360063413168</v>
      </c>
      <c r="D17" s="161"/>
      <c r="E17" s="165">
        <v>17.308350741606244</v>
      </c>
      <c r="F17" s="161"/>
      <c r="G17" s="165">
        <v>178.75102265839377</v>
      </c>
      <c r="H17" s="161"/>
      <c r="I17" s="165">
        <v>-1055</v>
      </c>
      <c r="J17" s="161"/>
      <c r="K17" s="165">
        <v>389.59537974131695</v>
      </c>
    </row>
    <row r="18" spans="1:11">
      <c r="C18" s="162"/>
      <c r="D18" s="161"/>
      <c r="E18" s="162"/>
      <c r="F18" s="162"/>
      <c r="G18" s="162"/>
      <c r="H18" s="162"/>
      <c r="I18" s="163"/>
      <c r="J18" s="161"/>
      <c r="K18" s="162"/>
    </row>
    <row r="19" spans="1:11">
      <c r="A19" s="148" t="s">
        <v>167</v>
      </c>
      <c r="B19" s="148"/>
      <c r="C19" s="155">
        <v>16037.175152222808</v>
      </c>
      <c r="D19" s="159"/>
      <c r="E19" s="155">
        <v>4860.1649873705728</v>
      </c>
      <c r="F19" s="160"/>
      <c r="G19" s="155">
        <v>7546.8287180191373</v>
      </c>
      <c r="H19" s="160"/>
      <c r="I19" s="155">
        <v>0</v>
      </c>
      <c r="J19" s="159"/>
      <c r="K19" s="155">
        <v>28444.168857612538</v>
      </c>
    </row>
    <row r="20" spans="1:11">
      <c r="C20" s="162"/>
      <c r="D20" s="161"/>
      <c r="E20" s="162"/>
      <c r="F20" s="162"/>
      <c r="G20" s="162"/>
      <c r="H20" s="162"/>
      <c r="I20" s="162"/>
      <c r="J20" s="161"/>
      <c r="K20" s="162"/>
    </row>
    <row r="21" spans="1:11">
      <c r="A21" s="30" t="s">
        <v>168</v>
      </c>
      <c r="C21" s="163"/>
      <c r="D21" s="61"/>
      <c r="E21" s="163"/>
      <c r="F21" s="61"/>
      <c r="G21" s="163"/>
      <c r="H21" s="162"/>
      <c r="I21" s="162">
        <v>32258</v>
      </c>
      <c r="J21" s="161"/>
      <c r="K21" s="161">
        <v>32258</v>
      </c>
    </row>
    <row r="22" spans="1:11">
      <c r="A22" s="30" t="s">
        <v>98</v>
      </c>
      <c r="C22" s="163"/>
      <c r="D22" s="61"/>
      <c r="E22" s="163"/>
      <c r="F22" s="61"/>
      <c r="G22" s="163"/>
      <c r="H22" s="162"/>
      <c r="I22" s="163">
        <v>5306</v>
      </c>
      <c r="J22" s="161"/>
      <c r="K22" s="161">
        <v>5306</v>
      </c>
    </row>
    <row r="23" spans="1:11">
      <c r="A23" s="30" t="s">
        <v>5</v>
      </c>
      <c r="C23" s="127"/>
      <c r="D23" s="61"/>
      <c r="E23" s="127"/>
      <c r="F23" s="61"/>
      <c r="G23" s="127"/>
      <c r="H23" s="161"/>
      <c r="I23" s="127">
        <v>-8171</v>
      </c>
      <c r="J23" s="161"/>
      <c r="K23" s="161">
        <v>-8171</v>
      </c>
    </row>
    <row r="24" spans="1:11">
      <c r="A24" s="30" t="s">
        <v>49</v>
      </c>
      <c r="C24" s="166"/>
      <c r="D24" s="61"/>
      <c r="E24" s="166"/>
      <c r="F24" s="61"/>
      <c r="G24" s="166"/>
      <c r="H24" s="161"/>
      <c r="I24" s="166">
        <v>8344</v>
      </c>
      <c r="J24" s="161"/>
      <c r="K24" s="165">
        <v>8344</v>
      </c>
    </row>
    <row r="25" spans="1:11" ht="6.75" customHeight="1">
      <c r="A25" s="146"/>
      <c r="C25" s="167"/>
      <c r="E25" s="167"/>
      <c r="F25" s="167"/>
      <c r="G25" s="167"/>
      <c r="J25" s="30"/>
    </row>
    <row r="26" spans="1:11">
      <c r="A26" s="168" t="s">
        <v>48</v>
      </c>
      <c r="C26" s="47">
        <v>16037.175152222808</v>
      </c>
      <c r="D26" s="161"/>
      <c r="E26" s="47">
        <v>4860.1649873705728</v>
      </c>
      <c r="F26" s="161"/>
      <c r="G26" s="47">
        <v>7546.8287180191373</v>
      </c>
      <c r="H26" s="162"/>
      <c r="I26" s="47">
        <v>37737</v>
      </c>
      <c r="J26" s="161"/>
      <c r="K26" s="47">
        <v>66181.168857612531</v>
      </c>
    </row>
    <row r="27" spans="1:11" ht="6" customHeight="1">
      <c r="A27" s="146"/>
      <c r="C27" s="161"/>
      <c r="D27" s="161"/>
      <c r="E27" s="161"/>
      <c r="F27" s="161"/>
      <c r="G27" s="161"/>
      <c r="H27" s="162"/>
      <c r="I27" s="162"/>
      <c r="J27" s="161"/>
      <c r="K27" s="162"/>
    </row>
    <row r="28" spans="1:11">
      <c r="A28" s="30" t="s">
        <v>191</v>
      </c>
      <c r="B28" s="148"/>
      <c r="C28" s="61"/>
      <c r="D28" s="61"/>
      <c r="E28" s="61"/>
      <c r="F28" s="61"/>
      <c r="G28" s="61"/>
      <c r="H28" s="161"/>
      <c r="I28" s="209">
        <v>-21352</v>
      </c>
      <c r="J28" s="161"/>
      <c r="K28" s="209">
        <v>-21352</v>
      </c>
    </row>
    <row r="29" spans="1:11" ht="13.5" thickBot="1">
      <c r="A29" s="148" t="s">
        <v>73</v>
      </c>
      <c r="C29" s="145"/>
      <c r="D29" s="145"/>
      <c r="E29" s="145"/>
      <c r="F29" s="145"/>
      <c r="G29" s="145"/>
      <c r="H29" s="145"/>
      <c r="I29" s="162"/>
      <c r="J29" s="145"/>
      <c r="K29" s="169">
        <v>44829.168857612531</v>
      </c>
    </row>
    <row r="30" spans="1:11" ht="13.5" thickTop="1">
      <c r="A30" s="146"/>
      <c r="C30" s="161"/>
      <c r="D30" s="161"/>
      <c r="E30" s="161"/>
      <c r="F30" s="161"/>
      <c r="G30" s="161"/>
      <c r="H30" s="162"/>
      <c r="I30" s="162"/>
      <c r="J30" s="161"/>
      <c r="K30" s="162"/>
    </row>
    <row r="31" spans="1:11">
      <c r="A31" s="30" t="s">
        <v>170</v>
      </c>
      <c r="C31" s="170">
        <v>0.60799999999999998</v>
      </c>
      <c r="D31" s="171"/>
      <c r="E31" s="170">
        <v>0.54600000000000004</v>
      </c>
      <c r="F31" s="170"/>
      <c r="G31" s="170">
        <v>0.66500000000000004</v>
      </c>
      <c r="H31" s="170"/>
      <c r="I31" s="170"/>
      <c r="J31" s="171"/>
      <c r="K31" s="170">
        <v>0.60299999999999998</v>
      </c>
    </row>
    <row r="32" spans="1:11">
      <c r="A32" s="30" t="s">
        <v>6</v>
      </c>
      <c r="C32" s="170">
        <v>9.5000000000000001E-2</v>
      </c>
      <c r="D32" s="171"/>
      <c r="E32" s="170">
        <v>0.16300000000000001</v>
      </c>
      <c r="F32" s="170"/>
      <c r="G32" s="170">
        <v>0.17299999999999999</v>
      </c>
      <c r="H32" s="170"/>
      <c r="I32" s="171"/>
      <c r="J32" s="171"/>
      <c r="K32" s="170">
        <v>0.127</v>
      </c>
    </row>
    <row r="33" spans="1:11" s="152" customFormat="1" ht="15.75">
      <c r="A33" s="30" t="s">
        <v>206</v>
      </c>
      <c r="B33" s="30"/>
      <c r="C33" s="172">
        <v>0.23000000000000007</v>
      </c>
      <c r="D33" s="171"/>
      <c r="E33" s="172">
        <v>0.25099999999999989</v>
      </c>
      <c r="F33" s="171"/>
      <c r="G33" s="172">
        <v>8.2000000000000017E-2</v>
      </c>
      <c r="H33" s="171"/>
      <c r="I33" s="173"/>
      <c r="J33" s="171"/>
      <c r="K33" s="172">
        <v>0.20799999999999996</v>
      </c>
    </row>
    <row r="34" spans="1:11" ht="13.5" thickBot="1">
      <c r="A34" s="148" t="s">
        <v>7</v>
      </c>
      <c r="B34" s="148"/>
      <c r="C34" s="174">
        <v>0.93300000000000005</v>
      </c>
      <c r="D34" s="173"/>
      <c r="E34" s="174">
        <v>0.96</v>
      </c>
      <c r="F34" s="173"/>
      <c r="G34" s="174">
        <v>0.92</v>
      </c>
      <c r="H34" s="173"/>
      <c r="I34" s="167"/>
      <c r="J34" s="173"/>
      <c r="K34" s="174">
        <v>0.93799999999999994</v>
      </c>
    </row>
    <row r="35" spans="1:11" ht="13.5" thickTop="1">
      <c r="B35" s="148"/>
    </row>
    <row r="36" spans="1:11" s="152" customFormat="1">
      <c r="A36" s="30" t="s">
        <v>159</v>
      </c>
      <c r="B36" s="30"/>
      <c r="C36" s="30"/>
      <c r="D36" s="167"/>
      <c r="E36" s="30"/>
      <c r="F36" s="30"/>
      <c r="G36" s="30"/>
      <c r="H36" s="30"/>
      <c r="I36" s="30"/>
      <c r="J36" s="167"/>
      <c r="K36" s="30"/>
    </row>
    <row r="37" spans="1:11">
      <c r="A37" s="30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6:K6"/>
    <mergeCell ref="A1:K1"/>
    <mergeCell ref="A2:K2"/>
    <mergeCell ref="A3:K3"/>
  </mergeCells>
  <conditionalFormatting sqref="I21:J21 D25 J22 D21:D23 H21:H22 F21:F22">
    <cfRule type="cellIs" dxfId="6" priority="7" stopIfTrue="1" operator="between">
      <formula>0.99</formula>
      <formula>-0.99</formula>
    </cfRule>
  </conditionalFormatting>
  <conditionalFormatting sqref="D23">
    <cfRule type="cellIs" dxfId="5" priority="6" stopIfTrue="1" operator="between">
      <formula>0.99</formula>
      <formula>-0.99</formula>
    </cfRule>
  </conditionalFormatting>
  <conditionalFormatting sqref="D23">
    <cfRule type="cellIs" dxfId="4" priority="5" stopIfTrue="1" operator="between">
      <formula>0.99</formula>
      <formula>-0.99</formula>
    </cfRule>
  </conditionalFormatting>
  <conditionalFormatting sqref="D24">
    <cfRule type="cellIs" dxfId="3" priority="4" stopIfTrue="1" operator="between">
      <formula>0.99</formula>
      <formula>-0.99</formula>
    </cfRule>
  </conditionalFormatting>
  <conditionalFormatting sqref="D24">
    <cfRule type="cellIs" dxfId="2" priority="3" stopIfTrue="1" operator="between">
      <formula>0.99</formula>
      <formula>-0.99</formula>
    </cfRule>
  </conditionalFormatting>
  <conditionalFormatting sqref="D24">
    <cfRule type="cellIs" dxfId="1" priority="2" stopIfTrue="1" operator="between">
      <formula>0.99</formula>
      <formula>-0.99</formula>
    </cfRule>
  </conditionalFormatting>
  <conditionalFormatting sqref="F20">
    <cfRule type="cellIs" dxfId="0" priority="1" stopIfTrue="1" operator="between">
      <formula>0.99</formula>
      <formula>-0.99</formula>
    </cfRule>
  </conditionalFormatting>
  <printOptions horizontalCentered="1"/>
  <pageMargins left="0.5" right="0.5" top="0.75" bottom="0.75" header="0.25" footer="0.5"/>
  <pageSetup scale="89" orientation="portrait" r:id="rId1"/>
  <headerFooter alignWithMargins="0">
    <oddHeader>&amp;L&amp;"Times New Roman,Bold"News Release
Page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-0.249977111117893"/>
    <pageSetUpPr fitToPage="1"/>
  </sheetPr>
  <dimension ref="A1:M50"/>
  <sheetViews>
    <sheetView workbookViewId="0">
      <selection activeCell="P25" sqref="P25"/>
    </sheetView>
  </sheetViews>
  <sheetFormatPr defaultRowHeight="12.75"/>
  <cols>
    <col min="1" max="1" width="29.7109375" style="43" customWidth="1"/>
    <col min="2" max="2" width="4.28515625" style="43" customWidth="1"/>
    <col min="3" max="4" width="9" style="43" customWidth="1"/>
    <col min="5" max="5" width="11" style="43" customWidth="1"/>
    <col min="6" max="6" width="9" style="43" customWidth="1"/>
    <col min="7" max="7" width="2.7109375" style="43" customWidth="1"/>
    <col min="8" max="9" width="9" style="43" customWidth="1"/>
    <col min="10" max="10" width="10.5703125" style="43" customWidth="1"/>
    <col min="11" max="11" width="9" style="43" customWidth="1"/>
    <col min="12" max="12" width="2.7109375" style="43" customWidth="1"/>
    <col min="13" max="13" width="11" style="43" customWidth="1"/>
    <col min="14" max="16384" width="9.140625" style="43"/>
  </cols>
  <sheetData>
    <row r="1" spans="1:13">
      <c r="A1" s="230" t="s">
        <v>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>
      <c r="A2" s="230" t="s">
        <v>204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>
      <c r="A3" s="230" t="s">
        <v>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1:13" ht="13.5" thickBot="1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3.5" thickBot="1">
      <c r="B6" s="203"/>
      <c r="C6" s="232" t="s">
        <v>195</v>
      </c>
      <c r="D6" s="233"/>
      <c r="E6" s="233"/>
      <c r="F6" s="233"/>
      <c r="G6" s="233"/>
      <c r="H6" s="233"/>
      <c r="I6" s="233"/>
      <c r="J6" s="233"/>
      <c r="K6" s="234"/>
      <c r="L6" s="203"/>
      <c r="M6" s="203"/>
    </row>
    <row r="7" spans="1:13">
      <c r="A7" s="203"/>
      <c r="C7" s="231" t="s">
        <v>223</v>
      </c>
      <c r="D7" s="231"/>
      <c r="E7" s="231"/>
      <c r="F7" s="231"/>
      <c r="G7" s="42"/>
      <c r="H7" s="231" t="s">
        <v>224</v>
      </c>
      <c r="I7" s="231"/>
      <c r="J7" s="231"/>
      <c r="K7" s="231"/>
      <c r="L7" s="42"/>
      <c r="M7" s="220" t="s">
        <v>196</v>
      </c>
    </row>
    <row r="8" spans="1:13" ht="25.5">
      <c r="A8" s="44" t="s">
        <v>197</v>
      </c>
      <c r="C8" s="45" t="s">
        <v>9</v>
      </c>
      <c r="D8" s="45" t="s">
        <v>198</v>
      </c>
      <c r="E8" s="45" t="s">
        <v>10</v>
      </c>
      <c r="F8" s="45" t="s">
        <v>0</v>
      </c>
      <c r="G8" s="42"/>
      <c r="H8" s="45" t="s">
        <v>9</v>
      </c>
      <c r="I8" s="45" t="s">
        <v>198</v>
      </c>
      <c r="J8" s="45" t="s">
        <v>10</v>
      </c>
      <c r="K8" s="45" t="s">
        <v>0</v>
      </c>
      <c r="L8" s="42"/>
      <c r="M8" s="45" t="s">
        <v>0</v>
      </c>
    </row>
    <row r="9" spans="1:13">
      <c r="A9" s="46" t="s">
        <v>95</v>
      </c>
      <c r="C9" s="47">
        <v>41803.32185</v>
      </c>
      <c r="D9" s="47">
        <v>170215.92010000002</v>
      </c>
      <c r="E9" s="47">
        <v>27968.440030000002</v>
      </c>
      <c r="F9" s="47">
        <v>239986.68198000002</v>
      </c>
      <c r="G9" s="47"/>
      <c r="H9" s="47">
        <v>42547.835219999994</v>
      </c>
      <c r="I9" s="47">
        <v>137137.088319706</v>
      </c>
      <c r="J9" s="47">
        <v>27018.369019999998</v>
      </c>
      <c r="K9" s="47">
        <v>206703.29255970567</v>
      </c>
      <c r="M9" s="48">
        <v>0.16102012216704548</v>
      </c>
    </row>
    <row r="10" spans="1:13">
      <c r="A10" s="46" t="s">
        <v>192</v>
      </c>
      <c r="C10" s="49">
        <v>-15025.9679</v>
      </c>
      <c r="D10" s="49">
        <v>-49304.703770000022</v>
      </c>
      <c r="E10" s="49">
        <v>-14551.185300000001</v>
      </c>
      <c r="F10" s="49">
        <v>-78881.856970000052</v>
      </c>
      <c r="G10" s="49"/>
      <c r="H10" s="49">
        <v>-11587.322459999999</v>
      </c>
      <c r="I10" s="49">
        <v>-40452.497059705602</v>
      </c>
      <c r="J10" s="49">
        <v>-7964.6680999999999</v>
      </c>
      <c r="K10" s="49">
        <v>-60004.487619705658</v>
      </c>
      <c r="M10" s="48">
        <v>0.31459929247183516</v>
      </c>
    </row>
    <row r="11" spans="1:13">
      <c r="A11" s="46" t="s">
        <v>96</v>
      </c>
      <c r="C11" s="49">
        <v>26777.353950000001</v>
      </c>
      <c r="D11" s="49">
        <v>120911.21633</v>
      </c>
      <c r="E11" s="49">
        <v>13417.254730000001</v>
      </c>
      <c r="F11" s="49">
        <v>161104.82500999997</v>
      </c>
      <c r="G11" s="49"/>
      <c r="H11" s="49">
        <v>30960.512759999994</v>
      </c>
      <c r="I11" s="49">
        <v>96684.591259999987</v>
      </c>
      <c r="J11" s="49">
        <v>19052.700920000003</v>
      </c>
      <c r="K11" s="49">
        <v>146698.80493999997</v>
      </c>
      <c r="M11" s="48">
        <v>9.8201345783914748E-2</v>
      </c>
    </row>
    <row r="12" spans="1:13">
      <c r="A12" s="46"/>
      <c r="C12" s="49"/>
      <c r="D12" s="49"/>
      <c r="E12" s="49"/>
      <c r="F12" s="49"/>
      <c r="G12" s="49"/>
      <c r="H12" s="49"/>
      <c r="I12" s="49"/>
      <c r="J12" s="49"/>
      <c r="K12" s="49"/>
    </row>
    <row r="13" spans="1:13">
      <c r="A13" s="46" t="s">
        <v>97</v>
      </c>
      <c r="C13" s="49">
        <v>25976.94455</v>
      </c>
      <c r="D13" s="49">
        <v>96439.916129999998</v>
      </c>
      <c r="E13" s="49">
        <v>14886.741980000001</v>
      </c>
      <c r="F13" s="49">
        <v>137303.60266</v>
      </c>
      <c r="G13" s="49"/>
      <c r="H13" s="49">
        <v>26726.921319999994</v>
      </c>
      <c r="I13" s="49">
        <v>76585.018380000009</v>
      </c>
      <c r="J13" s="49">
        <v>21942.072719999996</v>
      </c>
      <c r="K13" s="49">
        <v>125254.01242</v>
      </c>
      <c r="M13" s="48">
        <v>9.6201231459120753E-2</v>
      </c>
    </row>
    <row r="14" spans="1:13">
      <c r="A14" s="46" t="s">
        <v>199</v>
      </c>
      <c r="C14" s="49">
        <v>-11415.022360000001</v>
      </c>
      <c r="D14" s="49">
        <v>-67809.379060000007</v>
      </c>
      <c r="E14" s="49">
        <v>-4930.5746600000002</v>
      </c>
      <c r="F14" s="49">
        <v>-84154.976080000008</v>
      </c>
      <c r="G14" s="49"/>
      <c r="H14" s="49">
        <v>-10609.150449999979</v>
      </c>
      <c r="I14" s="49">
        <v>-52619.37816</v>
      </c>
      <c r="J14" s="49">
        <v>-9903.0728199999994</v>
      </c>
      <c r="K14" s="49">
        <v>-73130.601429999952</v>
      </c>
      <c r="M14" s="48">
        <v>0.15074913147750471</v>
      </c>
    </row>
    <row r="15" spans="1:13">
      <c r="A15" s="46" t="s">
        <v>100</v>
      </c>
      <c r="C15" s="49">
        <v>-2428.94841</v>
      </c>
      <c r="D15" s="49">
        <v>-8751.0130300000019</v>
      </c>
      <c r="E15" s="49">
        <v>-1094.9945300000004</v>
      </c>
      <c r="F15" s="49">
        <v>-12274.955970000003</v>
      </c>
      <c r="G15" s="49"/>
      <c r="H15" s="49">
        <v>-4101.2293200000004</v>
      </c>
      <c r="I15" s="49">
        <v>-6094.988260000001</v>
      </c>
      <c r="J15" s="49">
        <v>-3023.0815199999993</v>
      </c>
      <c r="K15" s="49">
        <v>-13219.2991</v>
      </c>
      <c r="M15" s="48">
        <v>-7.1436701965537447E-2</v>
      </c>
    </row>
    <row r="16" spans="1:13">
      <c r="A16" s="46" t="s">
        <v>4</v>
      </c>
      <c r="C16" s="49">
        <v>-6401.5596100000002</v>
      </c>
      <c r="D16" s="49">
        <v>-19661.415750000004</v>
      </c>
      <c r="E16" s="49">
        <v>-5311.3984600000013</v>
      </c>
      <c r="F16" s="49">
        <v>-31374.373820000004</v>
      </c>
      <c r="G16" s="49"/>
      <c r="H16" s="49">
        <v>-5943.8627011729504</v>
      </c>
      <c r="I16" s="49">
        <v>-17674.539954138545</v>
      </c>
      <c r="J16" s="49">
        <v>-5221.3800535957998</v>
      </c>
      <c r="K16" s="49">
        <v>-28839.782708907296</v>
      </c>
      <c r="M16" s="48">
        <v>8.7885236053109661E-2</v>
      </c>
    </row>
    <row r="17" spans="1:13">
      <c r="A17" s="46" t="s">
        <v>189</v>
      </c>
      <c r="C17" s="50">
        <v>24.49539</v>
      </c>
      <c r="D17" s="50">
        <v>97.394890000000004</v>
      </c>
      <c r="E17" s="50">
        <v>0</v>
      </c>
      <c r="F17" s="50">
        <v>121.35805000000001</v>
      </c>
      <c r="G17" s="49"/>
      <c r="H17" s="50">
        <v>319.93143499186601</v>
      </c>
      <c r="I17" s="50">
        <v>373.78053718396177</v>
      </c>
      <c r="J17" s="50">
        <v>41.75123</v>
      </c>
      <c r="K17" s="50">
        <v>736.4632021758282</v>
      </c>
      <c r="M17" s="48">
        <v>-0.83621505264423757</v>
      </c>
    </row>
    <row r="18" spans="1:13">
      <c r="A18" s="46"/>
      <c r="C18" s="51"/>
      <c r="D18" s="51"/>
      <c r="E18" s="51"/>
      <c r="F18" s="51"/>
      <c r="G18" s="49"/>
      <c r="H18" s="51"/>
      <c r="I18" s="51"/>
      <c r="J18" s="51"/>
      <c r="K18" s="51"/>
    </row>
    <row r="19" spans="1:13">
      <c r="A19" s="46" t="s">
        <v>167</v>
      </c>
      <c r="C19" s="52">
        <v>5754.9095600000001</v>
      </c>
      <c r="D19" s="52">
        <v>315.5031799999856</v>
      </c>
      <c r="E19" s="52">
        <v>3550.2420999999995</v>
      </c>
      <c r="F19" s="52">
        <v>9620.6548399999901</v>
      </c>
      <c r="G19" s="49"/>
      <c r="H19" s="52">
        <v>6392.6102838189299</v>
      </c>
      <c r="I19" s="52">
        <v>569.89254304546</v>
      </c>
      <c r="J19" s="52">
        <v>3837.2895564041937</v>
      </c>
      <c r="K19" s="52">
        <v>10799.792383268576</v>
      </c>
      <c r="M19" s="48">
        <v>-0.10918150103471873</v>
      </c>
    </row>
    <row r="20" spans="1:13">
      <c r="C20" s="49"/>
      <c r="D20" s="49"/>
      <c r="E20" s="49"/>
      <c r="F20" s="49"/>
      <c r="G20" s="49"/>
      <c r="H20" s="49"/>
      <c r="I20" s="49"/>
      <c r="J20" s="49"/>
      <c r="K20" s="49"/>
    </row>
    <row r="21" spans="1:13">
      <c r="A21" s="46" t="s">
        <v>200</v>
      </c>
      <c r="C21" s="53">
        <v>0.439</v>
      </c>
      <c r="D21" s="53">
        <v>0.70299999999999996</v>
      </c>
      <c r="E21" s="53">
        <v>0.33100000000000002</v>
      </c>
      <c r="F21" s="53">
        <v>0.61299999999999999</v>
      </c>
      <c r="G21" s="49"/>
      <c r="H21" s="53">
        <v>0.39700000000000002</v>
      </c>
      <c r="I21" s="53">
        <v>0.68700000000000006</v>
      </c>
      <c r="J21" s="53">
        <v>0.45100000000000001</v>
      </c>
      <c r="K21" s="53">
        <v>0.58399999999999996</v>
      </c>
    </row>
    <row r="22" spans="1:13">
      <c r="A22" s="46" t="s">
        <v>6</v>
      </c>
      <c r="C22" s="53">
        <v>9.4E-2</v>
      </c>
      <c r="D22" s="53">
        <v>9.0999999999999998E-2</v>
      </c>
      <c r="E22" s="53">
        <v>7.3999999999999996E-2</v>
      </c>
      <c r="F22" s="53">
        <v>8.8999999999999996E-2</v>
      </c>
      <c r="G22" s="49"/>
      <c r="H22" s="53">
        <v>0.153</v>
      </c>
      <c r="I22" s="53">
        <v>0.08</v>
      </c>
      <c r="J22" s="53">
        <v>0.13800000000000001</v>
      </c>
      <c r="K22" s="53">
        <v>0.106</v>
      </c>
    </row>
    <row r="23" spans="1:13" ht="15.75">
      <c r="A23" s="30" t="s">
        <v>201</v>
      </c>
      <c r="C23" s="54">
        <v>0.24500000000000002</v>
      </c>
      <c r="D23" s="54">
        <v>0.20300000000000004</v>
      </c>
      <c r="E23" s="54">
        <v>0.35699999999999998</v>
      </c>
      <c r="F23" s="54">
        <v>0.22800000000000006</v>
      </c>
      <c r="G23" s="49"/>
      <c r="H23" s="54">
        <v>0.21099999999999999</v>
      </c>
      <c r="I23" s="54">
        <v>0.22599999999999992</v>
      </c>
      <c r="J23" s="54">
        <v>0.23599999999999993</v>
      </c>
      <c r="K23" s="54">
        <v>0.22400000000000009</v>
      </c>
    </row>
    <row r="24" spans="1:13" ht="13.5" thickBot="1">
      <c r="A24" s="46" t="s">
        <v>7</v>
      </c>
      <c r="C24" s="55">
        <v>0.77800000000000002</v>
      </c>
      <c r="D24" s="55">
        <v>0.997</v>
      </c>
      <c r="E24" s="55">
        <v>0.76200000000000001</v>
      </c>
      <c r="F24" s="55">
        <v>0.93</v>
      </c>
      <c r="G24" s="49"/>
      <c r="H24" s="55">
        <v>0.76100000000000001</v>
      </c>
      <c r="I24" s="55">
        <v>0.99299999999999999</v>
      </c>
      <c r="J24" s="55">
        <v>0.82499999999999996</v>
      </c>
      <c r="K24" s="55">
        <v>0.91400000000000003</v>
      </c>
    </row>
    <row r="25" spans="1:13" ht="15.75" thickTop="1">
      <c r="A25" s="56"/>
      <c r="C25" s="90"/>
      <c r="D25" s="90"/>
      <c r="E25" s="90"/>
      <c r="F25" s="90"/>
      <c r="G25" s="49"/>
      <c r="H25" s="49"/>
      <c r="I25" s="49"/>
      <c r="J25" s="49"/>
      <c r="K25" s="49"/>
    </row>
    <row r="26" spans="1:13">
      <c r="A26" s="206" t="s">
        <v>215</v>
      </c>
      <c r="C26" s="90"/>
      <c r="D26" s="90"/>
      <c r="E26" s="90"/>
      <c r="F26" s="90"/>
      <c r="G26" s="49"/>
      <c r="H26" s="49"/>
      <c r="I26" s="49"/>
      <c r="J26" s="49"/>
      <c r="K26" s="49"/>
    </row>
    <row r="27" spans="1:13" ht="13.5" thickBot="1">
      <c r="A27" s="57"/>
      <c r="C27" s="90"/>
      <c r="D27" s="90"/>
      <c r="E27" s="90"/>
      <c r="F27" s="90"/>
      <c r="G27" s="49"/>
      <c r="H27" s="49"/>
      <c r="I27" s="49"/>
      <c r="J27" s="49"/>
      <c r="K27" s="49"/>
    </row>
    <row r="28" spans="1:13" ht="13.5" thickBot="1">
      <c r="C28" s="232" t="s">
        <v>203</v>
      </c>
      <c r="D28" s="233"/>
      <c r="E28" s="233"/>
      <c r="F28" s="233"/>
      <c r="G28" s="233"/>
      <c r="H28" s="233"/>
      <c r="I28" s="233"/>
      <c r="J28" s="233"/>
      <c r="K28" s="234"/>
      <c r="L28" s="203"/>
      <c r="M28" s="203"/>
    </row>
    <row r="29" spans="1:13">
      <c r="A29" s="203"/>
      <c r="C29" s="231" t="s">
        <v>223</v>
      </c>
      <c r="D29" s="231"/>
      <c r="E29" s="231"/>
      <c r="F29" s="231"/>
      <c r="G29" s="42"/>
      <c r="H29" s="231" t="s">
        <v>224</v>
      </c>
      <c r="I29" s="231"/>
      <c r="J29" s="231"/>
      <c r="K29" s="231"/>
      <c r="M29" s="220" t="s">
        <v>196</v>
      </c>
    </row>
    <row r="30" spans="1:13" ht="38.25">
      <c r="A30" s="44" t="s">
        <v>197</v>
      </c>
      <c r="C30" s="59" t="s">
        <v>9</v>
      </c>
      <c r="D30" s="59" t="s">
        <v>198</v>
      </c>
      <c r="E30" s="59" t="s">
        <v>10</v>
      </c>
      <c r="F30" s="59" t="s">
        <v>0</v>
      </c>
      <c r="G30" s="58"/>
      <c r="H30" s="45" t="s">
        <v>9</v>
      </c>
      <c r="I30" s="45" t="s">
        <v>198</v>
      </c>
      <c r="J30" s="45" t="s">
        <v>10</v>
      </c>
      <c r="K30" s="45" t="s">
        <v>0</v>
      </c>
      <c r="M30" s="45" t="s">
        <v>0</v>
      </c>
    </row>
    <row r="31" spans="1:13">
      <c r="A31" s="46" t="s">
        <v>95</v>
      </c>
      <c r="C31" s="47">
        <v>41431.736109999998</v>
      </c>
      <c r="D31" s="47">
        <v>41614.654710000003</v>
      </c>
      <c r="E31" s="47">
        <v>25743.162059999995</v>
      </c>
      <c r="F31" s="47">
        <v>108789.55288</v>
      </c>
      <c r="G31" s="47"/>
      <c r="H31" s="47">
        <v>47531.781710000003</v>
      </c>
      <c r="I31" s="47">
        <v>51304.951569999997</v>
      </c>
      <c r="J31" s="47">
        <v>21895.064299999998</v>
      </c>
      <c r="K31" s="47">
        <v>120731.79757999998</v>
      </c>
      <c r="M31" s="48">
        <v>-9.8915488209199764E-2</v>
      </c>
    </row>
    <row r="32" spans="1:13">
      <c r="A32" s="46" t="s">
        <v>192</v>
      </c>
      <c r="C32" s="49">
        <v>-9126.1101600000002</v>
      </c>
      <c r="D32" s="49">
        <v>-24513.164700000005</v>
      </c>
      <c r="E32" s="49">
        <v>-7982.130119999998</v>
      </c>
      <c r="F32" s="49">
        <v>-41621.404980000007</v>
      </c>
      <c r="G32" s="49"/>
      <c r="H32" s="49">
        <v>-17032.960625500004</v>
      </c>
      <c r="I32" s="49">
        <v>-31284.344980999998</v>
      </c>
      <c r="J32" s="49">
        <v>-8027.63</v>
      </c>
      <c r="K32" s="49">
        <v>-56344.935606499996</v>
      </c>
      <c r="M32" s="48">
        <v>-0.26131063010393202</v>
      </c>
    </row>
    <row r="33" spans="1:13">
      <c r="A33" s="46" t="s">
        <v>96</v>
      </c>
      <c r="C33" s="49">
        <v>32305.625949999998</v>
      </c>
      <c r="D33" s="49">
        <v>17102.490009999998</v>
      </c>
      <c r="E33" s="49">
        <v>17761.031939999997</v>
      </c>
      <c r="F33" s="49">
        <v>67169.147899999996</v>
      </c>
      <c r="G33" s="49"/>
      <c r="H33" s="49">
        <v>30498.821084499999</v>
      </c>
      <c r="I33" s="49">
        <v>20020.606588999995</v>
      </c>
      <c r="J33" s="49">
        <v>13867.434300000001</v>
      </c>
      <c r="K33" s="49">
        <v>64386.861973499996</v>
      </c>
      <c r="M33" s="48">
        <v>4.3212013153321856E-2</v>
      </c>
    </row>
    <row r="34" spans="1:13">
      <c r="A34" s="46"/>
      <c r="C34" s="49"/>
      <c r="D34" s="49"/>
      <c r="E34" s="49"/>
      <c r="F34" s="49"/>
      <c r="G34" s="49"/>
      <c r="H34" s="49"/>
      <c r="I34" s="49"/>
      <c r="J34" s="49"/>
      <c r="K34" s="49"/>
    </row>
    <row r="35" spans="1:13">
      <c r="A35" s="46" t="s">
        <v>97</v>
      </c>
      <c r="C35" s="49">
        <v>40131.597720000005</v>
      </c>
      <c r="D35" s="49">
        <v>10198.974749999999</v>
      </c>
      <c r="E35" s="49">
        <v>12854.81998</v>
      </c>
      <c r="F35" s="49">
        <v>63186.392450000007</v>
      </c>
      <c r="G35" s="49"/>
      <c r="H35" s="49">
        <v>34177.150639999993</v>
      </c>
      <c r="I35" s="49">
        <v>16466.278159000001</v>
      </c>
      <c r="J35" s="49">
        <v>9017.9726600000013</v>
      </c>
      <c r="K35" s="49">
        <v>59661.401458999993</v>
      </c>
      <c r="M35" s="48">
        <v>5.9083275028703912E-2</v>
      </c>
    </row>
    <row r="36" spans="1:13">
      <c r="A36" s="46" t="s">
        <v>199</v>
      </c>
      <c r="C36" s="49">
        <v>-21432.432249999994</v>
      </c>
      <c r="D36" s="49">
        <v>-4083.5790100000008</v>
      </c>
      <c r="E36" s="49">
        <v>-6846.7584199999992</v>
      </c>
      <c r="F36" s="49">
        <v>-32362.769679999994</v>
      </c>
      <c r="G36" s="49"/>
      <c r="H36" s="49">
        <v>-22963.396711182999</v>
      </c>
      <c r="I36" s="49">
        <v>-9936.5645199999908</v>
      </c>
      <c r="J36" s="49">
        <v>-2392.653049999999</v>
      </c>
      <c r="K36" s="49">
        <v>-35292.614281182992</v>
      </c>
      <c r="M36" s="48">
        <v>-8.3015799788600728E-2</v>
      </c>
    </row>
    <row r="37" spans="1:13">
      <c r="A37" s="46" t="s">
        <v>100</v>
      </c>
      <c r="C37" s="49">
        <v>-9494.6887800000004</v>
      </c>
      <c r="D37" s="49">
        <v>-155.27954999999983</v>
      </c>
      <c r="E37" s="49">
        <v>-1648.2273699999996</v>
      </c>
      <c r="F37" s="49">
        <v>-11298.1957</v>
      </c>
      <c r="G37" s="49"/>
      <c r="H37" s="49">
        <v>-10020.449489500001</v>
      </c>
      <c r="I37" s="49">
        <v>-996.05481699999962</v>
      </c>
      <c r="J37" s="49">
        <v>7.0562500000000101</v>
      </c>
      <c r="K37" s="49">
        <v>-11009.448056499998</v>
      </c>
      <c r="M37" s="48">
        <v>2.6227258806995821E-2</v>
      </c>
    </row>
    <row r="38" spans="1:13">
      <c r="A38" s="46" t="s">
        <v>4</v>
      </c>
      <c r="C38" s="49">
        <v>-6748.6334800000004</v>
      </c>
      <c r="D38" s="49">
        <v>-6165.8364099999981</v>
      </c>
      <c r="E38" s="49">
        <v>-4450.6815600000009</v>
      </c>
      <c r="F38" s="49">
        <v>-17366.151449999998</v>
      </c>
      <c r="G38" s="49"/>
      <c r="H38" s="49">
        <v>-6468.2600499999999</v>
      </c>
      <c r="I38" s="49">
        <v>-5570.2404500000002</v>
      </c>
      <c r="J38" s="49">
        <v>-3397.9234458000001</v>
      </c>
      <c r="K38" s="49">
        <v>-15436.423945800003</v>
      </c>
      <c r="M38" s="48">
        <v>0.1250113051426682</v>
      </c>
    </row>
    <row r="39" spans="1:13">
      <c r="A39" s="46" t="s">
        <v>189</v>
      </c>
      <c r="C39" s="50">
        <v>0</v>
      </c>
      <c r="D39" s="50">
        <v>0</v>
      </c>
      <c r="E39" s="50">
        <v>0</v>
      </c>
      <c r="F39" s="50">
        <v>0</v>
      </c>
      <c r="G39" s="49"/>
      <c r="H39" s="50">
        <v>3.4245274084397801</v>
      </c>
      <c r="I39" s="50">
        <v>4.5339423635527298</v>
      </c>
      <c r="J39" s="50">
        <v>2.7267240226316201</v>
      </c>
      <c r="K39" s="50">
        <v>10.685193794624134</v>
      </c>
      <c r="M39" s="48" t="s">
        <v>239</v>
      </c>
    </row>
    <row r="40" spans="1:13">
      <c r="A40" s="46"/>
      <c r="C40" s="51"/>
      <c r="D40" s="51"/>
      <c r="E40" s="51"/>
      <c r="F40" s="51"/>
      <c r="G40" s="49"/>
      <c r="H40" s="51"/>
      <c r="I40" s="51"/>
      <c r="J40" s="51"/>
      <c r="K40" s="51"/>
    </row>
    <row r="41" spans="1:13">
      <c r="A41" s="46" t="s">
        <v>167</v>
      </c>
      <c r="C41" s="52">
        <v>2455.84321000001</v>
      </c>
      <c r="D41" s="52">
        <v>-205.72022000000015</v>
      </c>
      <c r="E41" s="52">
        <v>-90.847369999999501</v>
      </c>
      <c r="F41" s="52">
        <v>2159.2756200000149</v>
      </c>
      <c r="G41" s="49"/>
      <c r="H41" s="52">
        <v>-5270.5310832745699</v>
      </c>
      <c r="I41" s="52">
        <v>-32.047685636440796</v>
      </c>
      <c r="J41" s="52">
        <v>3237.1791382226302</v>
      </c>
      <c r="K41" s="52">
        <v>-2066.3996306883755</v>
      </c>
      <c r="M41" s="48" t="s">
        <v>239</v>
      </c>
    </row>
    <row r="42" spans="1:13">
      <c r="C42" s="49"/>
      <c r="D42" s="49"/>
      <c r="E42" s="49"/>
      <c r="F42" s="49"/>
      <c r="G42" s="49"/>
      <c r="H42" s="49"/>
      <c r="I42" s="49"/>
      <c r="J42" s="49"/>
      <c r="K42" s="49"/>
    </row>
    <row r="43" spans="1:13">
      <c r="A43" s="46" t="s">
        <v>200</v>
      </c>
      <c r="C43" s="53">
        <v>0.53400000000000003</v>
      </c>
      <c r="D43" s="53">
        <v>0.4</v>
      </c>
      <c r="E43" s="53">
        <v>0.53300000000000003</v>
      </c>
      <c r="F43" s="53">
        <v>0.51200000000000001</v>
      </c>
      <c r="G43" s="49"/>
      <c r="H43" s="53">
        <v>0.67200000000000004</v>
      </c>
      <c r="I43" s="53">
        <v>0.60399999999999998</v>
      </c>
      <c r="J43" s="53">
        <v>0.26500000000000001</v>
      </c>
      <c r="K43" s="53">
        <v>0.59199999999999997</v>
      </c>
    </row>
    <row r="44" spans="1:13">
      <c r="A44" s="46" t="s">
        <v>6</v>
      </c>
      <c r="C44" s="53">
        <v>0.23699999999999999</v>
      </c>
      <c r="D44" s="53">
        <v>1.4999999999999999E-2</v>
      </c>
      <c r="E44" s="53">
        <v>0.128</v>
      </c>
      <c r="F44" s="53">
        <v>0.17899999999999999</v>
      </c>
      <c r="G44" s="49"/>
      <c r="H44" s="53">
        <v>0.29399999999999998</v>
      </c>
      <c r="I44" s="53">
        <v>0.06</v>
      </c>
      <c r="J44" s="53">
        <v>-1E-3</v>
      </c>
      <c r="K44" s="53">
        <v>0.185</v>
      </c>
    </row>
    <row r="45" spans="1:13" ht="15.75">
      <c r="A45" s="30" t="s">
        <v>201</v>
      </c>
      <c r="C45" s="54">
        <v>0.16799999999999993</v>
      </c>
      <c r="D45" s="54">
        <v>0.60499999999999998</v>
      </c>
      <c r="E45" s="54">
        <v>0.34599999999999986</v>
      </c>
      <c r="F45" s="54">
        <v>0.27499999999999997</v>
      </c>
      <c r="G45" s="49"/>
      <c r="H45" s="54">
        <v>0.18899999999999989</v>
      </c>
      <c r="I45" s="54">
        <v>0.33800000000000002</v>
      </c>
      <c r="J45" s="54">
        <v>0.378</v>
      </c>
      <c r="K45" s="54">
        <v>0.25799999999999995</v>
      </c>
    </row>
    <row r="46" spans="1:13" ht="13.5" thickBot="1">
      <c r="A46" s="46" t="s">
        <v>7</v>
      </c>
      <c r="C46" s="55">
        <v>0.93899999999999995</v>
      </c>
      <c r="D46" s="55">
        <v>1.02</v>
      </c>
      <c r="E46" s="55">
        <v>1.0069999999999999</v>
      </c>
      <c r="F46" s="55">
        <v>0.96599999999999997</v>
      </c>
      <c r="G46" s="49"/>
      <c r="H46" s="55">
        <v>1.155</v>
      </c>
      <c r="I46" s="55">
        <v>1.002</v>
      </c>
      <c r="J46" s="55">
        <v>0.64200000000000002</v>
      </c>
      <c r="K46" s="55">
        <v>1.0349999999999999</v>
      </c>
    </row>
    <row r="47" spans="1:13" ht="15.75" thickTop="1">
      <c r="A47" s="56"/>
      <c r="C47" s="49"/>
      <c r="D47" s="49"/>
      <c r="E47" s="49"/>
      <c r="F47" s="49"/>
      <c r="G47" s="49"/>
      <c r="H47" s="49"/>
      <c r="I47" s="49"/>
      <c r="J47" s="49"/>
      <c r="K47" s="49"/>
    </row>
    <row r="48" spans="1:13">
      <c r="A48" s="205" t="s">
        <v>202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1">
      <c r="A49" s="206" t="s">
        <v>215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1:11">
      <c r="J50" s="204"/>
    </row>
  </sheetData>
  <mergeCells count="9">
    <mergeCell ref="A1:M1"/>
    <mergeCell ref="C7:F7"/>
    <mergeCell ref="H7:K7"/>
    <mergeCell ref="C29:F29"/>
    <mergeCell ref="H29:K29"/>
    <mergeCell ref="A3:M3"/>
    <mergeCell ref="A2:M2"/>
    <mergeCell ref="C6:K6"/>
    <mergeCell ref="C28:K28"/>
  </mergeCells>
  <printOptions horizontalCentered="1"/>
  <pageMargins left="0.5" right="0.5" top="0.75" bottom="0.75" header="0.25" footer="0.5"/>
  <pageSetup scale="77" orientation="portrait" r:id="rId1"/>
  <headerFooter alignWithMargins="0">
    <oddHeader>&amp;L&amp;"Times New Roman,Bold"News Release
Page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INFORMATION</vt:lpstr>
      <vt:lpstr>INPUT CHECK SHEET</vt:lpstr>
      <vt:lpstr>IS YTD</vt:lpstr>
      <vt:lpstr>BS</vt:lpstr>
      <vt:lpstr>Segment QTD</vt:lpstr>
      <vt:lpstr>Segment Prior QTD</vt:lpstr>
      <vt:lpstr>Segment YTD</vt:lpstr>
      <vt:lpstr>Segment Prior YTD</vt:lpstr>
      <vt:lpstr>Reportable Segment Results QTD</vt:lpstr>
      <vt:lpstr>Reportable Segment Results YTD</vt:lpstr>
      <vt:lpstr>Net loss Incurred QTD</vt:lpstr>
      <vt:lpstr>Net loss Incurred YTD</vt:lpstr>
      <vt:lpstr>Loss Reserves</vt:lpstr>
      <vt:lpstr>Cash Inv</vt:lpstr>
      <vt:lpstr>MBS</vt:lpstr>
      <vt:lpstr>BS!Print_Area</vt:lpstr>
      <vt:lpstr>'Cash Inv'!Print_Area</vt:lpstr>
      <vt:lpstr>'IS YTD'!Print_Area</vt:lpstr>
      <vt:lpstr>'Loss Reserves'!Print_Area</vt:lpstr>
      <vt:lpstr>MBS!Print_Area</vt:lpstr>
      <vt:lpstr>'Net loss Incurred QTD'!Print_Area</vt:lpstr>
      <vt:lpstr>'Net loss Incurred YTD'!Print_Area</vt:lpstr>
      <vt:lpstr>'Reportable Segment Results QTD'!Print_Area</vt:lpstr>
      <vt:lpstr>'Reportable Segment Results YTD'!Print_Area</vt:lpstr>
      <vt:lpstr>'Segment Prior QTD'!Print_Area</vt:lpstr>
      <vt:lpstr>'Segment Prior YTD'!Print_Area</vt:lpstr>
      <vt:lpstr>'Segment QTD'!Print_Area</vt:lpstr>
      <vt:lpstr>'Segment YTD'!Print_Area</vt:lpstr>
      <vt:lpstr>'INPUT CHECK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Connolly</dc:creator>
  <cp:lastModifiedBy>NAVG</cp:lastModifiedBy>
  <cp:lastPrinted>2015-08-06T13:46:38Z</cp:lastPrinted>
  <dcterms:created xsi:type="dcterms:W3CDTF">2004-02-19T20:46:12Z</dcterms:created>
  <dcterms:modified xsi:type="dcterms:W3CDTF">2015-08-06T16:10:28Z</dcterms:modified>
</cp:coreProperties>
</file>