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vestor Relations\News Releases\Q3 2015 Releases and Scripts\"/>
    </mc:Choice>
  </mc:AlternateContent>
  <bookViews>
    <workbookView xWindow="630" yWindow="525" windowWidth="27495" windowHeight="12720"/>
  </bookViews>
  <sheets>
    <sheet name="Output Sandbox (BS)" sheetId="1" r:id="rId1"/>
    <sheet name="Output Sandbox (IS) Quarterly" sheetId="2" r:id="rId2"/>
    <sheet name="Output Sandbox (CF)" sheetId="3" r:id="rId3"/>
    <sheet name="Output Sandbox (NonGAAP1)" sheetId="4" r:id="rId4"/>
  </sheets>
  <calcPr calcId="152511"/>
</workbook>
</file>

<file path=xl/calcChain.xml><?xml version="1.0" encoding="utf-8"?>
<calcChain xmlns="http://schemas.openxmlformats.org/spreadsheetml/2006/main">
  <c r="I56" i="4" l="1"/>
  <c r="G56" i="4"/>
  <c r="E56" i="4"/>
  <c r="C56" i="4"/>
  <c r="I26" i="4"/>
  <c r="I30" i="4" s="1"/>
  <c r="G26" i="4"/>
  <c r="G30" i="4" s="1"/>
  <c r="E26" i="4"/>
  <c r="E30" i="4" s="1"/>
  <c r="C26" i="4"/>
  <c r="C30" i="4" s="1"/>
  <c r="I9" i="4"/>
  <c r="I18" i="4" s="1"/>
  <c r="I20" i="4" s="1"/>
  <c r="G9" i="4"/>
  <c r="G18" i="4" s="1"/>
  <c r="G20" i="4" s="1"/>
  <c r="E9" i="4"/>
  <c r="E18" i="4" s="1"/>
  <c r="E20" i="4" s="1"/>
  <c r="C9" i="4"/>
  <c r="C18" i="4" s="1"/>
  <c r="C20" i="4" s="1"/>
  <c r="E43" i="3"/>
  <c r="C43" i="3"/>
  <c r="E30" i="3"/>
  <c r="C30" i="3"/>
  <c r="E24" i="3"/>
  <c r="C24" i="3"/>
  <c r="E8" i="3"/>
  <c r="C8" i="3"/>
  <c r="I66" i="2"/>
  <c r="I70" i="2" s="1"/>
  <c r="G66" i="2"/>
  <c r="G70" i="2" s="1"/>
  <c r="E66" i="2"/>
  <c r="E70" i="2" s="1"/>
  <c r="C66" i="2"/>
  <c r="C70" i="2" s="1"/>
  <c r="I29" i="2"/>
  <c r="G29" i="2"/>
  <c r="E29" i="2"/>
  <c r="C29" i="2"/>
  <c r="I20" i="2"/>
  <c r="G20" i="2"/>
  <c r="E20" i="2"/>
  <c r="C20" i="2"/>
  <c r="I13" i="2"/>
  <c r="G13" i="2"/>
  <c r="E13" i="2"/>
  <c r="C13" i="2"/>
  <c r="I8" i="2"/>
  <c r="I22" i="2" s="1"/>
  <c r="I26" i="2" s="1"/>
  <c r="I31" i="2" s="1"/>
  <c r="I35" i="2" s="1"/>
  <c r="G8" i="2"/>
  <c r="G22" i="2" s="1"/>
  <c r="G26" i="2" s="1"/>
  <c r="G31" i="2" s="1"/>
  <c r="G35" i="2" s="1"/>
  <c r="E8" i="2"/>
  <c r="E22" i="2" s="1"/>
  <c r="E26" i="2" s="1"/>
  <c r="E31" i="2" s="1"/>
  <c r="E35" i="2" s="1"/>
  <c r="C8" i="2"/>
  <c r="C22" i="2" s="1"/>
  <c r="C26" i="2" s="1"/>
  <c r="C31" i="2" s="1"/>
  <c r="C35" i="2" s="1"/>
  <c r="E33" i="1"/>
  <c r="E35" i="1" s="1"/>
  <c r="C33" i="1"/>
  <c r="C35" i="1" s="1"/>
  <c r="C36" i="1" s="1"/>
  <c r="E25" i="1"/>
  <c r="C25" i="1"/>
  <c r="E9" i="1"/>
  <c r="E17" i="1" s="1"/>
  <c r="C9" i="1"/>
  <c r="C17" i="1" s="1"/>
  <c r="C45" i="3" l="1"/>
  <c r="C47" i="3" s="1"/>
  <c r="E36" i="1"/>
  <c r="E45" i="3"/>
  <c r="E47" i="3" s="1"/>
  <c r="C33" i="4"/>
  <c r="C32" i="4"/>
  <c r="E33" i="4"/>
  <c r="E32" i="4"/>
  <c r="G33" i="4"/>
  <c r="G32" i="4"/>
  <c r="I33" i="4"/>
  <c r="I32" i="4"/>
  <c r="G14" i="4"/>
  <c r="G21" i="4" s="1"/>
  <c r="I14" i="4"/>
  <c r="I21" i="4" s="1"/>
  <c r="C14" i="4"/>
  <c r="C21" i="4" s="1"/>
  <c r="E14" i="4"/>
  <c r="E21" i="4" s="1"/>
  <c r="E36" i="4" l="1"/>
  <c r="E35" i="4"/>
  <c r="C36" i="4"/>
  <c r="C35" i="4"/>
  <c r="I36" i="4"/>
  <c r="I35" i="4"/>
  <c r="G36" i="4"/>
  <c r="G35" i="4"/>
</calcChain>
</file>

<file path=xl/sharedStrings.xml><?xml version="1.0" encoding="utf-8"?>
<sst xmlns="http://schemas.openxmlformats.org/spreadsheetml/2006/main" count="205" uniqueCount="160">
  <si>
    <r>
      <rPr>
        <b/>
        <sz val="10"/>
        <color rgb="FF000000"/>
        <rFont val="Times New Roman"/>
      </rPr>
      <t xml:space="preserve">Whitestone REIT and Subsidiaries 
</t>
    </r>
    <r>
      <rPr>
        <b/>
        <sz val="10"/>
        <color rgb="FF000000"/>
        <rFont val="Times New Roman"/>
      </rPr>
      <t xml:space="preserve">CONSOLIDATED BALANCE SHEETS
</t>
    </r>
    <r>
      <rPr>
        <b/>
        <sz val="10"/>
        <color rgb="FF000000"/>
        <rFont val="Times New Roman"/>
      </rPr>
      <t xml:space="preserve">(in thousands, except share data)
</t>
    </r>
  </si>
  <si>
    <t/>
  </si>
  <si>
    <t>(unaudited)</t>
  </si>
  <si>
    <t>ASSETS</t>
  </si>
  <si>
    <t>Real estate assets, at cost</t>
  </si>
  <si>
    <t>Property</t>
  </si>
  <si>
    <t>Accumulated depreciation</t>
  </si>
  <si>
    <t>Total real estate assets</t>
  </si>
  <si>
    <t>Cash and cash equivalents</t>
  </si>
  <si>
    <t>Restricted cash</t>
  </si>
  <si>
    <t>Marketable securities</t>
  </si>
  <si>
    <t>Escrows and acquisition deposits</t>
  </si>
  <si>
    <t>Accrued rents and accounts receivable, net of allowance for doubtful accounts</t>
  </si>
  <si>
    <t>Unamortized lease commissions and loan costs</t>
  </si>
  <si>
    <t>Prepaid expenses and other assets</t>
  </si>
  <si>
    <t>Total assets</t>
  </si>
  <si>
    <t>LIABILITIES AND EQUITY</t>
  </si>
  <si>
    <t>Liabilities:</t>
  </si>
  <si>
    <t>Notes payable</t>
  </si>
  <si>
    <t>Accounts payable and accrued expenses</t>
  </si>
  <si>
    <t>Tenants' security deposits</t>
  </si>
  <si>
    <t>Dividends and distributions payable</t>
  </si>
  <si>
    <t>Total liabilities</t>
  </si>
  <si>
    <t>Commitments and contingencies:</t>
  </si>
  <si>
    <t>Equity:</t>
  </si>
  <si>
    <t>Preferred shares, $0.001 par value per share; 50,000,000 shares authorized; none issued and outstanding as of September 30, 2015 and December 31, 2014, respectively</t>
  </si>
  <si>
    <t>Common shares, $0.001 par value per share; 400,000,000 shares authorized; 26,977,957 and 22,835,695 issued and outstanding as of September 30, 2015 and December 31, 2014, respectively</t>
  </si>
  <si>
    <t>Additional paid-in capital</t>
  </si>
  <si>
    <t>Accumulated deficit</t>
  </si>
  <si>
    <t>Accumulated other comprehensive loss</t>
  </si>
  <si>
    <t>Total Whitestone REIT shareholders' equity</t>
  </si>
  <si>
    <t>Noncontrolling interest in subsidiary</t>
  </si>
  <si>
    <t>Total equity</t>
  </si>
  <si>
    <t>Total liabilities and equity</t>
  </si>
  <si>
    <r>
      <rPr>
        <b/>
        <sz val="10"/>
        <color rgb="FF000000"/>
        <rFont val="Times New Roman"/>
      </rPr>
      <t xml:space="preserve">Whitestone REIT and Subsidiaries
</t>
    </r>
    <r>
      <rPr>
        <b/>
        <sz val="10"/>
        <color rgb="FF000000"/>
        <rFont val="Times New Roman"/>
      </rPr>
      <t xml:space="preserve">CONSOLIDATED STATEMENTS OF OPERATIONS AND COMPREHENSIVE INCOME
</t>
    </r>
    <r>
      <rPr>
        <b/>
        <sz val="10"/>
        <color rgb="FF000000"/>
        <rFont val="Times New Roman"/>
      </rPr>
      <t xml:space="preserve">(unaudited)
</t>
    </r>
    <r>
      <rPr>
        <b/>
        <sz val="10"/>
        <color rgb="FF000000"/>
        <rFont val="Times New Roman"/>
      </rPr>
      <t>(in thousands, except per share data)</t>
    </r>
  </si>
  <si>
    <t>Three Months Ended September 30,</t>
  </si>
  <si>
    <t>Nine Months Ended September 30,</t>
  </si>
  <si>
    <t>Property revenues</t>
  </si>
  <si>
    <t>Rental revenues</t>
  </si>
  <si>
    <t>Other revenues</t>
  </si>
  <si>
    <t>Total property revenues</t>
  </si>
  <si>
    <t>Property expenses</t>
  </si>
  <si>
    <t>Property operation and maintenance</t>
  </si>
  <si>
    <t>Real estate taxes</t>
  </si>
  <si>
    <t>Total property expenses</t>
  </si>
  <si>
    <t>Other expenses (income)</t>
  </si>
  <si>
    <t>General and administrative</t>
  </si>
  <si>
    <t>Depreciation and amortization</t>
  </si>
  <si>
    <t>Interest expense</t>
  </si>
  <si>
    <t>Interest, dividend and other investment income</t>
  </si>
  <si>
    <t>Total other expense</t>
  </si>
  <si>
    <t>Income from continuing operations before loss on sale or disposal of assets and income taxes</t>
  </si>
  <si>
    <t>Provision for income taxes</t>
  </si>
  <si>
    <t>Loss on sale or disposal of assets</t>
  </si>
  <si>
    <t>Income from continuing operations</t>
  </si>
  <si>
    <t>Income from discontinued operations</t>
  </si>
  <si>
    <t>Net income</t>
  </si>
  <si>
    <t>Less: Net income attributable to noncontrolling interests</t>
  </si>
  <si>
    <t>Net income attributable to Whitestone REIT</t>
  </si>
  <si>
    <r>
      <rPr>
        <b/>
        <sz val="10"/>
        <color rgb="FF000000"/>
        <rFont val="Times New Roman"/>
      </rPr>
      <t xml:space="preserve">Whitestone REIT and Subsidiaries
</t>
    </r>
    <r>
      <rPr>
        <b/>
        <sz val="10"/>
        <color rgb="FF000000"/>
        <rFont val="Times New Roman"/>
      </rPr>
      <t xml:space="preserve">CONSOLIDATED STATEMENTS OF OPERATIONS AND COMPREHENSIVE INCOME
</t>
    </r>
    <r>
      <rPr>
        <b/>
        <sz val="10"/>
        <color rgb="FF000000"/>
        <rFont val="Times New Roman"/>
      </rPr>
      <t xml:space="preserve">(unaudited)
</t>
    </r>
    <r>
      <rPr>
        <b/>
        <sz val="10"/>
        <color rgb="FF000000"/>
        <rFont val="Times New Roman"/>
      </rPr>
      <t>(in thousands, except per share data)</t>
    </r>
  </si>
  <si>
    <t>Basic Earnings Per Share:</t>
  </si>
  <si>
    <t>Income from continuing operations attributable to Whitestone REIT excluding amounts attributable to unvested restricted shares</t>
  </si>
  <si>
    <t>Income from discontinued operations attributable to Whitestone REIT</t>
  </si>
  <si>
    <t>Net income attributable to common shareholders excluding amounts attributable to unvested restricted shares</t>
  </si>
  <si>
    <t>Diluted Earnings Per Share:</t>
  </si>
  <si>
    <t>Weighted average number of common shares outstanding:</t>
  </si>
  <si>
    <t>Basic</t>
  </si>
  <si>
    <t>Diluted</t>
  </si>
  <si>
    <t>Distributions declared per common share / OP unit</t>
  </si>
  <si>
    <t>Consolidated Statements of Comprehensive Income</t>
  </si>
  <si>
    <t>Other comprehensive gain (loss)</t>
  </si>
  <si>
    <t>Unrealized gain (loss) on cash flow hedging activities</t>
  </si>
  <si>
    <t>Unrealized gain (loss) on available-for-sale marketable securities</t>
  </si>
  <si>
    <t>Comprehensive income</t>
  </si>
  <si>
    <t>Less: Comprehensive income attributable to noncontrolling interests</t>
  </si>
  <si>
    <t>Comprehensive income attributable to Whitestone REIT</t>
  </si>
  <si>
    <t> </t>
  </si>
  <si>
    <t>Cash flows from operating activities:</t>
  </si>
  <si>
    <t>Net income from continuing operations</t>
  </si>
  <si>
    <t>Net income from discontinued operations</t>
  </si>
  <si>
    <t>Adjustments to reconcile net income to net cash provided by operating activities:</t>
  </si>
  <si>
    <t>Amortization of deferred loan costs</t>
  </si>
  <si>
    <t>Amortization of notes payable discount</t>
  </si>
  <si>
    <t>Gain on sale of marketable securities</t>
  </si>
  <si>
    <t>Loss on sale or disposal of assets and properties</t>
  </si>
  <si>
    <t>Bad debt expense</t>
  </si>
  <si>
    <t>Share-based compensation</t>
  </si>
  <si>
    <t>Changes in operating assets and liabilities:</t>
  </si>
  <si>
    <t>Accrued rent and accounts receivable</t>
  </si>
  <si>
    <t>Unamortized lease commissions</t>
  </si>
  <si>
    <t>Net cash provided by operating activities</t>
  </si>
  <si>
    <t>Net cash provided by operating activities of discontinued operations</t>
  </si>
  <si>
    <t>Cash flows from investing activities:</t>
  </si>
  <si>
    <t>Acquisitions of real estate</t>
  </si>
  <si>
    <t>Additions to real estate</t>
  </si>
  <si>
    <t>Proceeds from sales of marketable securities</t>
  </si>
  <si>
    <t>Net cash used in investing activities</t>
  </si>
  <si>
    <t>Net cash used in investing activities of discontinued operations</t>
  </si>
  <si>
    <t>Cash flows from financing activities:</t>
  </si>
  <si>
    <t>Distributions paid to common shareholders</t>
  </si>
  <si>
    <t>Distributions paid to OP unit holders</t>
  </si>
  <si>
    <t>Proceeds from issuance of common shares, net of offering costs</t>
  </si>
  <si>
    <t>Payments of exchange offer costs</t>
  </si>
  <si>
    <t>Proceeds from notes payable</t>
  </si>
  <si>
    <t>Proceeds from revolving credit facility, net</t>
  </si>
  <si>
    <t>Repayments of notes payable</t>
  </si>
  <si>
    <t>Payments of loan origination costs</t>
  </si>
  <si>
    <t>Change in restricted cash</t>
  </si>
  <si>
    <t>Repurchase of common shares</t>
  </si>
  <si>
    <t>Net cash provided by financing activities</t>
  </si>
  <si>
    <t>Net cash used in financing activities of discontinued operations</t>
  </si>
  <si>
    <t>Net increase (decrease) in cash and cash equivalents</t>
  </si>
  <si>
    <t>Cash and cash equivalents at beginning of period</t>
  </si>
  <si>
    <t>Cash and cash equivalents at end of period</t>
  </si>
  <si>
    <r>
      <rPr>
        <b/>
        <sz val="10"/>
        <color rgb="FF000000"/>
        <rFont val="Times New Roman"/>
      </rPr>
      <t xml:space="preserve">Whitestone REIT and Subsidiaries
CONSOLIDATED STATEMENTS OF CASH FLOWS
(unaudited)
</t>
    </r>
    <r>
      <rPr>
        <b/>
        <sz val="10"/>
        <color rgb="FF000000"/>
        <rFont val="Times New Roman"/>
      </rPr>
      <t>(in thousands)</t>
    </r>
  </si>
  <si>
    <t>Supplemental disclosure of cash flow information:</t>
  </si>
  <si>
    <t>Cash paid for interest</t>
  </si>
  <si>
    <t>Cash paid for taxes</t>
  </si>
  <si>
    <t>Non cash investing and financing activities:</t>
  </si>
  <si>
    <t>Disposal of fully depreciated real estate</t>
  </si>
  <si>
    <t>Financed insurance premiums</t>
  </si>
  <si>
    <t>Value of shares issued under dividend reinvestment plan</t>
  </si>
  <si>
    <t>Value of common shares exchanged for OP units</t>
  </si>
  <si>
    <t>Change in fair value of available-for-sale securities</t>
  </si>
  <si>
    <t>Change in fair value of cash flow hedge</t>
  </si>
  <si>
    <t>Acquisition of real estate in exchange for OP units</t>
  </si>
  <si>
    <r>
      <rPr>
        <b/>
        <sz val="10"/>
        <color rgb="FF000000"/>
        <rFont val="Times New Roman"/>
      </rPr>
      <t xml:space="preserve">Whitestone REIT and Subsidiaries
</t>
    </r>
    <r>
      <rPr>
        <b/>
        <sz val="10"/>
        <color rgb="FF000000"/>
        <rFont val="Times New Roman"/>
      </rPr>
      <t xml:space="preserve">RECONCILIATION OF NON-GAAP MEASURES
</t>
    </r>
    <r>
      <rPr>
        <b/>
        <sz val="10"/>
        <color rgb="FF000000"/>
        <rFont val="Times New Roman"/>
      </rPr>
      <t>(in thousands, expect per share and per unit data)</t>
    </r>
  </si>
  <si>
    <t>FFO AND FFO CORE</t>
  </si>
  <si>
    <r>
      <rPr>
        <sz val="10"/>
        <color rgb="FF000000"/>
        <rFont val="Times New Roman"/>
      </rPr>
      <t xml:space="preserve">Depreciation and amortization of real estate assets </t>
    </r>
    <r>
      <rPr>
        <vertAlign val="superscript"/>
        <sz val="10"/>
        <color rgb="FF000000"/>
        <rFont val="Times New Roman"/>
      </rPr>
      <t>(1)</t>
    </r>
  </si>
  <si>
    <r>
      <rPr>
        <sz val="10"/>
        <color rgb="FF000000"/>
        <rFont val="Times New Roman"/>
      </rPr>
      <t xml:space="preserve">Loss on disposal of assets </t>
    </r>
    <r>
      <rPr>
        <vertAlign val="superscript"/>
        <sz val="10"/>
        <color rgb="FF000000"/>
        <rFont val="Times New Roman"/>
      </rPr>
      <t>(1)</t>
    </r>
  </si>
  <si>
    <r>
      <rPr>
        <sz val="10"/>
        <color rgb="FF000000"/>
        <rFont val="Times New Roman"/>
      </rPr>
      <t xml:space="preserve">Net income attributable to noncontrolling interests </t>
    </r>
    <r>
      <rPr>
        <vertAlign val="superscript"/>
        <sz val="10"/>
        <color rgb="FF000000"/>
        <rFont val="Times New Roman"/>
      </rPr>
      <t>(1)</t>
    </r>
  </si>
  <si>
    <t>FFO</t>
  </si>
  <si>
    <t>Non cash share-based compensation expense</t>
  </si>
  <si>
    <t>Acquisition costs</t>
  </si>
  <si>
    <t>Rent support agreement payments received</t>
  </si>
  <si>
    <t>FFO Core</t>
  </si>
  <si>
    <t>FFO PER SHARE AND OP UNIT CALCULATION</t>
  </si>
  <si>
    <t>Numerator:</t>
  </si>
  <si>
    <t>Distributions paid on unvested restricted common shares</t>
  </si>
  <si>
    <t>FFO excluding amounts attributable to unvested restricted common shares</t>
  </si>
  <si>
    <t>FFO Core excluding amounts attributable to unvested restricted common shares</t>
  </si>
  <si>
    <t>Denominator:</t>
  </si>
  <si>
    <t>Weighted average number of total common shares - basic</t>
  </si>
  <si>
    <t>Weighted average number of total noncontrolling OP units - basic</t>
  </si>
  <si>
    <t>Weighted average number of total commons shares and noncontrolling OP units - basic</t>
  </si>
  <si>
    <t>Effect of dilutive securities:</t>
  </si>
  <si>
    <t>Unvested restricted shares</t>
  </si>
  <si>
    <t>Weighted average number of total common shares and noncontrolling OP units - dilutive</t>
  </si>
  <si>
    <t>FFO per common share and OP unit - basic</t>
  </si>
  <si>
    <t>FFO per common share and OP unit - diluted</t>
  </si>
  <si>
    <t>FFO Core per common share and OP unit - basic</t>
  </si>
  <si>
    <t>FFO Core per common share and OP unit - diluted</t>
  </si>
  <si>
    <r>
      <rPr>
        <vertAlign val="superscript"/>
        <sz val="10"/>
        <color rgb="FF000000"/>
        <rFont val="Times New Roman"/>
      </rPr>
      <t xml:space="preserve">(1)  	</t>
    </r>
    <r>
      <rPr>
        <sz val="10"/>
        <color rgb="FF000000"/>
        <rFont val="Times New Roman"/>
      </rPr>
      <t>Inlcudes amounts from discontinued operations.</t>
    </r>
  </si>
  <si>
    <r>
      <rPr>
        <b/>
        <sz val="10"/>
        <color rgb="FF000000"/>
        <rFont val="Times New Roman"/>
      </rPr>
      <t xml:space="preserve">Whitestone REIT and Subsidiaries
</t>
    </r>
    <r>
      <rPr>
        <b/>
        <sz val="10"/>
        <color rgb="FF000000"/>
        <rFont val="Times New Roman"/>
      </rPr>
      <t xml:space="preserve">RECONCILIATION OF NON-GAAP MEASURES
</t>
    </r>
    <r>
      <rPr>
        <b/>
        <sz val="10"/>
        <color rgb="FF000000"/>
        <rFont val="Times New Roman"/>
      </rPr>
      <t>(in thousands, expect per share and per unit data)</t>
    </r>
  </si>
  <si>
    <t>PROPERTY NET OPERATING INCOME</t>
  </si>
  <si>
    <t>General and administrative expenses</t>
  </si>
  <si>
    <t>Loss on disposal of assets</t>
  </si>
  <si>
    <t>Net income attributable to noncontrolling interests</t>
  </si>
  <si>
    <t>NOI</t>
  </si>
  <si>
    <r>
      <t xml:space="preserve">Whitestone REIT and Subsidiaries
CONSOLIDATED STATEMENTS OF CASH FLOWS
(unaudited)
</t>
    </r>
    <r>
      <rPr>
        <b/>
        <sz val="10"/>
        <color rgb="FF000000"/>
        <rFont val="Times New Roman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</si>
</sst>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d\,\ yyyy"/>
    <numFmt numFmtId="165" formatCode="_(&quot;$&quot;* #,##0_);_(&quot;$&quot;* \(#,##0\);_(&quot;$&quot;* &quot;—&quot;_);_(@_)"/>
    <numFmt numFmtId="166" formatCode="_(#,##0_);_(\(#,##0\);_(&quot;—&quot;_);_(@_)"/>
    <numFmt numFmtId="167" formatCode="_(&quot;$&quot;* #,##0.00_);_(&quot;$&quot;* \(#,##0.00\);_(&quot;$&quot;* &quot;—&quot;_);_(@_)"/>
    <numFmt numFmtId="168" formatCode="_(#,##0.00_);_(\(#,##0.00\);_(&quot;—&quot;_);_(@_)"/>
    <numFmt numFmtId="169" formatCode="_(&quot;$&quot;* #,##0.0000_);_(&quot;$&quot;* \(#,##0.0000\);_(&quot;$&quot;* &quot;—&quot;_);_(@_)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0000FF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rgb="FFCCEE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0" borderId="0" xfId="0" applyAlignment="1">
      <alignment wrapText="1" indent="1"/>
    </xf>
    <xf numFmtId="0" fontId="0" fillId="0" borderId="0" xfId="0" applyAlignment="1">
      <alignment horizontal="left"/>
    </xf>
    <xf numFmtId="165" fontId="0" fillId="0" borderId="0" xfId="0" applyNumberFormat="1" applyAlignment="1"/>
    <xf numFmtId="0" fontId="0" fillId="2" borderId="0" xfId="0" applyFill="1" applyAlignment="1">
      <alignment wrapText="1" indent="1"/>
    </xf>
    <xf numFmtId="166" fontId="0" fillId="2" borderId="1" xfId="0" applyNumberFormat="1" applyFill="1" applyBorder="1" applyAlignment="1"/>
    <xf numFmtId="0" fontId="0" fillId="0" borderId="0" xfId="0" applyAlignment="1">
      <alignment wrapText="1" indent="2"/>
    </xf>
    <xf numFmtId="166" fontId="0" fillId="0" borderId="2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5" fontId="0" fillId="0" borderId="3" xfId="0" applyNumberFormat="1" applyBorder="1" applyAlignment="1"/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166" fontId="0" fillId="0" borderId="4" xfId="0" applyNumberFormat="1" applyBorder="1" applyAlignment="1"/>
    <xf numFmtId="166" fontId="0" fillId="2" borderId="2" xfId="0" applyNumberFormat="1" applyFill="1" applyBorder="1" applyAlignment="1"/>
    <xf numFmtId="166" fontId="0" fillId="0" borderId="0" xfId="0" applyNumberFormat="1" applyAlignment="1">
      <alignment horizontal="left"/>
    </xf>
    <xf numFmtId="0" fontId="2" fillId="2" borderId="0" xfId="0" applyFont="1" applyFill="1" applyAlignment="1">
      <alignment wrapText="1" indent="1"/>
    </xf>
    <xf numFmtId="0" fontId="2" fillId="0" borderId="0" xfId="0" applyFont="1" applyAlignment="1">
      <alignment wrapText="1" indent="1"/>
    </xf>
    <xf numFmtId="0" fontId="0" fillId="2" borderId="0" xfId="0" applyFill="1" applyAlignment="1">
      <alignment wrapText="1" indent="2"/>
    </xf>
    <xf numFmtId="165" fontId="0" fillId="2" borderId="3" xfId="0" applyNumberFormat="1" applyFill="1" applyBorder="1" applyAlignment="1"/>
    <xf numFmtId="166" fontId="0" fillId="0" borderId="0" xfId="0" applyNumberForma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0" fillId="2" borderId="0" xfId="0" applyNumberFormat="1" applyFill="1" applyAlignment="1"/>
    <xf numFmtId="166" fontId="0" fillId="2" borderId="0" xfId="0" applyNumberFormat="1" applyFill="1" applyAlignment="1">
      <alignment horizontal="left"/>
    </xf>
    <xf numFmtId="166" fontId="0" fillId="0" borderId="1" xfId="0" applyNumberFormat="1" applyBorder="1" applyAlignment="1"/>
    <xf numFmtId="166" fontId="0" fillId="2" borderId="4" xfId="0" applyNumberFormat="1" applyFill="1" applyBorder="1" applyAlignment="1"/>
    <xf numFmtId="166" fontId="0" fillId="0" borderId="0" xfId="0" applyNumberFormat="1" applyAlignment="1">
      <alignment horizontal="left"/>
    </xf>
    <xf numFmtId="0" fontId="1" fillId="2" borderId="0" xfId="0" applyFont="1" applyFill="1" applyAlignment="1">
      <alignment wrapText="1"/>
    </xf>
    <xf numFmtId="166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 indent="2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165" fontId="0" fillId="0" borderId="5" xfId="0" applyNumberFormat="1" applyBorder="1" applyAlignme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wrapText="1"/>
    </xf>
    <xf numFmtId="167" fontId="0" fillId="0" borderId="0" xfId="0" applyNumberFormat="1" applyAlignment="1"/>
    <xf numFmtId="167" fontId="0" fillId="0" borderId="0" xfId="0" applyNumberFormat="1" applyAlignment="1">
      <alignment horizontal="left"/>
    </xf>
    <xf numFmtId="0" fontId="2" fillId="2" borderId="0" xfId="0" applyFont="1" applyFill="1" applyAlignment="1">
      <alignment wrapText="1"/>
    </xf>
    <xf numFmtId="168" fontId="0" fillId="2" borderId="1" xfId="0" applyNumberFormat="1" applyFill="1" applyBorder="1" applyAlignment="1"/>
    <xf numFmtId="168" fontId="0" fillId="2" borderId="1" xfId="0" applyNumberFormat="1" applyFill="1" applyBorder="1" applyAlignment="1"/>
    <xf numFmtId="167" fontId="0" fillId="2" borderId="0" xfId="0" applyNumberFormat="1" applyFill="1" applyAlignment="1">
      <alignment horizontal="left"/>
    </xf>
    <xf numFmtId="168" fontId="0" fillId="2" borderId="0" xfId="0" applyNumberFormat="1" applyFill="1" applyAlignment="1">
      <alignment horizontal="left"/>
    </xf>
    <xf numFmtId="167" fontId="0" fillId="0" borderId="3" xfId="0" applyNumberFormat="1" applyBorder="1" applyAlignment="1"/>
    <xf numFmtId="168" fontId="0" fillId="0" borderId="0" xfId="0" applyNumberFormat="1" applyAlignment="1">
      <alignment horizontal="left"/>
    </xf>
    <xf numFmtId="167" fontId="0" fillId="2" borderId="0" xfId="0" applyNumberFormat="1" applyFill="1" applyAlignment="1"/>
    <xf numFmtId="167" fontId="0" fillId="2" borderId="0" xfId="0" applyNumberFormat="1" applyFill="1" applyAlignment="1">
      <alignment horizontal="left"/>
    </xf>
    <xf numFmtId="0" fontId="2" fillId="2" borderId="0" xfId="0" applyFont="1" applyFill="1" applyAlignment="1">
      <alignment horizontal="left"/>
    </xf>
    <xf numFmtId="169" fontId="0" fillId="0" borderId="0" xfId="0" applyNumberFormat="1" applyAlignment="1"/>
    <xf numFmtId="165" fontId="0" fillId="0" borderId="0" xfId="0" applyNumberFormat="1" applyAlignment="1">
      <alignment horizontal="left"/>
    </xf>
    <xf numFmtId="169" fontId="0" fillId="2" borderId="0" xfId="0" applyNumberFormat="1" applyFill="1" applyAlignment="1">
      <alignment horizontal="left"/>
    </xf>
    <xf numFmtId="0" fontId="5" fillId="2" borderId="0" xfId="0" applyFont="1" applyFill="1" applyAlignment="1">
      <alignment wrapText="1" indent="3"/>
    </xf>
    <xf numFmtId="165" fontId="0" fillId="2" borderId="5" xfId="0" applyNumberFormat="1" applyFill="1" applyBorder="1" applyAlignment="1"/>
    <xf numFmtId="166" fontId="0" fillId="0" borderId="2" xfId="0" applyNumberFormat="1" applyBorder="1" applyAlignment="1">
      <alignment horizontal="left"/>
    </xf>
    <xf numFmtId="0" fontId="0" fillId="3" borderId="0" xfId="0" applyFill="1" applyAlignment="1">
      <alignment wrapText="1" indent="1"/>
    </xf>
    <xf numFmtId="0" fontId="0" fillId="3" borderId="0" xfId="0" applyFill="1" applyAlignment="1">
      <alignment horizontal="left"/>
    </xf>
    <xf numFmtId="166" fontId="0" fillId="3" borderId="1" xfId="0" applyNumberFormat="1" applyFill="1" applyBorder="1" applyAlignment="1"/>
    <xf numFmtId="166" fontId="0" fillId="3" borderId="0" xfId="0" applyNumberFormat="1" applyFill="1" applyAlignment="1">
      <alignment horizontal="left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66" fontId="0" fillId="3" borderId="0" xfId="0" applyNumberFormat="1" applyFill="1" applyAlignment="1"/>
    <xf numFmtId="0" fontId="0" fillId="3" borderId="0" xfId="0" applyFill="1" applyAlignment="1">
      <alignment wrapText="1" indent="2"/>
    </xf>
    <xf numFmtId="0" fontId="0" fillId="0" borderId="0" xfId="0" applyAlignment="1">
      <alignment wrapText="1" indent="3"/>
    </xf>
    <xf numFmtId="166" fontId="0" fillId="0" borderId="2" xfId="0" applyNumberFormat="1" applyBorder="1" applyAlignment="1"/>
    <xf numFmtId="0" fontId="0" fillId="3" borderId="0" xfId="0" applyFill="1" applyAlignment="1">
      <alignment wrapText="1" indent="3"/>
    </xf>
    <xf numFmtId="166" fontId="0" fillId="3" borderId="4" xfId="0" applyNumberFormat="1" applyFill="1" applyBorder="1" applyAlignment="1"/>
    <xf numFmtId="166" fontId="0" fillId="3" borderId="2" xfId="0" applyNumberFormat="1" applyFill="1" applyBorder="1" applyAlignment="1"/>
    <xf numFmtId="165" fontId="0" fillId="3" borderId="3" xfId="0" applyNumberFormat="1" applyFill="1" applyBorder="1" applyAlignment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 applyAlignment="1">
      <alignment horizontal="left"/>
    </xf>
    <xf numFmtId="0" fontId="2" fillId="0" borderId="0" xfId="0" applyFont="1" applyAlignment="1">
      <alignment wrapText="1" indent="2"/>
    </xf>
    <xf numFmtId="0" fontId="2" fillId="2" borderId="0" xfId="0" applyFont="1" applyFill="1" applyAlignment="1">
      <alignment wrapText="1" indent="2"/>
    </xf>
    <xf numFmtId="165" fontId="0" fillId="2" borderId="4" xfId="0" applyNumberFormat="1" applyFill="1" applyBorder="1" applyAlignment="1"/>
    <xf numFmtId="165" fontId="0" fillId="0" borderId="4" xfId="0" applyNumberFormat="1" applyBorder="1" applyAlignment="1"/>
    <xf numFmtId="0" fontId="0" fillId="0" borderId="0" xfId="0" applyAlignment="1">
      <alignment horizontal="left" indent="4"/>
    </xf>
    <xf numFmtId="166" fontId="0" fillId="2" borderId="3" xfId="0" applyNumberFormat="1" applyFill="1" applyBorder="1" applyAlignment="1"/>
    <xf numFmtId="167" fontId="0" fillId="2" borderId="0" xfId="0" applyNumberFormat="1" applyFill="1" applyAlignment="1"/>
    <xf numFmtId="0" fontId="2" fillId="0" borderId="0" xfId="0" applyFont="1" applyAlignment="1">
      <alignment horizontal="left"/>
    </xf>
    <xf numFmtId="167" fontId="0" fillId="0" borderId="0" xfId="0" applyNumberFormat="1" applyAlignment="1"/>
    <xf numFmtId="0" fontId="7" fillId="0" borderId="0" xfId="0" applyFont="1" applyAlignment="1">
      <alignment wrapText="1"/>
    </xf>
    <xf numFmtId="0" fontId="2" fillId="0" borderId="0" xfId="0" applyFont="1" applyAlignment="1">
      <alignment horizontal="left" indent="2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0" fillId="0" borderId="0" xfId="0" applyNumberFormat="1" applyAlignment="1"/>
    <xf numFmtId="166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" xfId="0" applyNumberForma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sqref="A1:E1"/>
    </sheetView>
  </sheetViews>
  <sheetFormatPr defaultColWidth="21.5" defaultRowHeight="12.75" x14ac:dyDescent="0.2"/>
  <cols>
    <col min="1" max="1" width="70.6640625" customWidth="1"/>
    <col min="2" max="2" width="0.6640625" customWidth="1"/>
    <col min="3" max="3" width="20.83203125" customWidth="1"/>
    <col min="4" max="4" width="0.6640625" customWidth="1"/>
    <col min="5" max="5" width="20.83203125" customWidth="1"/>
  </cols>
  <sheetData>
    <row r="1" spans="1:5" ht="37.5" customHeight="1" x14ac:dyDescent="0.2">
      <c r="A1" s="103" t="s">
        <v>0</v>
      </c>
      <c r="B1" s="103"/>
      <c r="C1" s="103"/>
      <c r="D1" s="103"/>
      <c r="E1" s="103"/>
    </row>
    <row r="2" spans="1:5" x14ac:dyDescent="0.2">
      <c r="C2" s="2" t="s">
        <v>1</v>
      </c>
      <c r="E2" s="2" t="s">
        <v>1</v>
      </c>
    </row>
    <row r="3" spans="1:5" x14ac:dyDescent="0.2">
      <c r="C3" s="98">
        <v>42277</v>
      </c>
      <c r="E3" s="3">
        <v>42004</v>
      </c>
    </row>
    <row r="4" spans="1:5" x14ac:dyDescent="0.2">
      <c r="C4" s="4" t="s">
        <v>2</v>
      </c>
    </row>
    <row r="5" spans="1:5" x14ac:dyDescent="0.2">
      <c r="A5" s="104" t="s">
        <v>3</v>
      </c>
      <c r="B5" s="105"/>
      <c r="C5" s="104" t="s">
        <v>1</v>
      </c>
      <c r="D5" s="105"/>
      <c r="E5" s="104" t="s">
        <v>1</v>
      </c>
    </row>
    <row r="6" spans="1:5" x14ac:dyDescent="0.2">
      <c r="A6" s="5" t="s">
        <v>4</v>
      </c>
      <c r="B6" s="6"/>
      <c r="C6" s="6"/>
      <c r="D6" s="6"/>
      <c r="E6" s="5" t="s">
        <v>1</v>
      </c>
    </row>
    <row r="7" spans="1:5" x14ac:dyDescent="0.2">
      <c r="A7" s="7" t="s">
        <v>5</v>
      </c>
      <c r="B7" s="8"/>
      <c r="C7" s="9">
        <v>831425</v>
      </c>
      <c r="D7" s="8"/>
      <c r="E7" s="9">
        <v>673655</v>
      </c>
    </row>
    <row r="8" spans="1:5" x14ac:dyDescent="0.2">
      <c r="A8" s="10" t="s">
        <v>6</v>
      </c>
      <c r="B8" s="6"/>
      <c r="C8" s="11">
        <v>-84743</v>
      </c>
      <c r="D8" s="6"/>
      <c r="E8" s="11">
        <v>-71587</v>
      </c>
    </row>
    <row r="9" spans="1:5" x14ac:dyDescent="0.2">
      <c r="A9" s="12" t="s">
        <v>7</v>
      </c>
      <c r="B9" s="8"/>
      <c r="C9" s="13">
        <f>SUM(C7:C8)</f>
        <v>746682</v>
      </c>
      <c r="D9" s="8"/>
      <c r="E9" s="14">
        <f>SUM(E7:E8)</f>
        <v>602068</v>
      </c>
    </row>
    <row r="10" spans="1:5" x14ac:dyDescent="0.2">
      <c r="A10" s="5" t="s">
        <v>8</v>
      </c>
      <c r="B10" s="6"/>
      <c r="C10" s="15">
        <v>5660</v>
      </c>
      <c r="D10" s="6"/>
      <c r="E10" s="15">
        <v>4236</v>
      </c>
    </row>
    <row r="11" spans="1:5" x14ac:dyDescent="0.2">
      <c r="A11" s="1" t="s">
        <v>9</v>
      </c>
      <c r="B11" s="8"/>
      <c r="C11" s="14">
        <v>86</v>
      </c>
      <c r="D11" s="8"/>
      <c r="E11" s="14">
        <v>0</v>
      </c>
    </row>
    <row r="12" spans="1:5" x14ac:dyDescent="0.2">
      <c r="A12" s="5" t="s">
        <v>10</v>
      </c>
      <c r="B12" s="6"/>
      <c r="C12" s="15">
        <v>414</v>
      </c>
      <c r="D12" s="6"/>
      <c r="E12" s="15">
        <v>973</v>
      </c>
    </row>
    <row r="13" spans="1:5" x14ac:dyDescent="0.2">
      <c r="A13" s="1" t="s">
        <v>11</v>
      </c>
      <c r="B13" s="8"/>
      <c r="C13" s="14">
        <v>5537</v>
      </c>
      <c r="D13" s="8"/>
      <c r="E13" s="14">
        <v>4092</v>
      </c>
    </row>
    <row r="14" spans="1:5" ht="25.5" x14ac:dyDescent="0.2">
      <c r="A14" s="5" t="s">
        <v>12</v>
      </c>
      <c r="B14" s="6"/>
      <c r="C14" s="15">
        <v>14099</v>
      </c>
      <c r="D14" s="6"/>
      <c r="E14" s="15">
        <v>11834</v>
      </c>
    </row>
    <row r="15" spans="1:5" x14ac:dyDescent="0.2">
      <c r="A15" s="1" t="s">
        <v>13</v>
      </c>
      <c r="B15" s="8"/>
      <c r="C15" s="14">
        <v>8333</v>
      </c>
      <c r="D15" s="8"/>
      <c r="E15" s="14">
        <v>8879</v>
      </c>
    </row>
    <row r="16" spans="1:5" x14ac:dyDescent="0.2">
      <c r="A16" s="5" t="s">
        <v>14</v>
      </c>
      <c r="B16" s="6"/>
      <c r="C16" s="11">
        <v>2817</v>
      </c>
      <c r="D16" s="6"/>
      <c r="E16" s="11">
        <v>2215</v>
      </c>
    </row>
    <row r="17" spans="1:5" x14ac:dyDescent="0.2">
      <c r="A17" s="12" t="s">
        <v>15</v>
      </c>
      <c r="B17" s="8"/>
      <c r="C17" s="16">
        <f>SUM(C9:C16)</f>
        <v>783628</v>
      </c>
      <c r="D17" s="8"/>
      <c r="E17" s="16">
        <f>SUM(E9:E16)</f>
        <v>634297</v>
      </c>
    </row>
    <row r="18" spans="1:5" x14ac:dyDescent="0.2">
      <c r="A18" s="17"/>
      <c r="B18" s="17"/>
      <c r="C18" s="18"/>
      <c r="D18" s="17"/>
      <c r="E18" s="18"/>
    </row>
    <row r="19" spans="1:5" x14ac:dyDescent="0.2">
      <c r="A19" s="104" t="s">
        <v>16</v>
      </c>
      <c r="B19" s="106"/>
      <c r="C19" s="107"/>
      <c r="D19" s="106"/>
      <c r="E19" s="107"/>
    </row>
    <row r="20" spans="1:5" x14ac:dyDescent="0.2">
      <c r="A20" s="5" t="s">
        <v>17</v>
      </c>
      <c r="B20" s="6"/>
      <c r="C20" s="20"/>
      <c r="D20" s="6"/>
      <c r="E20" s="20"/>
    </row>
    <row r="21" spans="1:5" x14ac:dyDescent="0.2">
      <c r="A21" s="7" t="s">
        <v>18</v>
      </c>
      <c r="B21" s="8"/>
      <c r="C21" s="9">
        <v>498468</v>
      </c>
      <c r="D21" s="8"/>
      <c r="E21" s="9">
        <v>394093</v>
      </c>
    </row>
    <row r="22" spans="1:5" x14ac:dyDescent="0.2">
      <c r="A22" s="10" t="s">
        <v>19</v>
      </c>
      <c r="B22" s="6"/>
      <c r="C22" s="15">
        <v>21828</v>
      </c>
      <c r="D22" s="6"/>
      <c r="E22" s="15">
        <v>15882</v>
      </c>
    </row>
    <row r="23" spans="1:5" x14ac:dyDescent="0.2">
      <c r="A23" s="7" t="s">
        <v>20</v>
      </c>
      <c r="B23" s="8"/>
      <c r="C23" s="14">
        <v>5043</v>
      </c>
      <c r="D23" s="8"/>
      <c r="E23" s="14">
        <v>4372</v>
      </c>
    </row>
    <row r="24" spans="1:5" x14ac:dyDescent="0.2">
      <c r="A24" s="10" t="s">
        <v>21</v>
      </c>
      <c r="B24" s="6"/>
      <c r="C24" s="11">
        <v>7834</v>
      </c>
      <c r="D24" s="6"/>
      <c r="E24" s="11">
        <v>6627</v>
      </c>
    </row>
    <row r="25" spans="1:5" x14ac:dyDescent="0.2">
      <c r="A25" s="12" t="s">
        <v>22</v>
      </c>
      <c r="B25" s="8"/>
      <c r="C25" s="21">
        <f>SUM(C21:C24)</f>
        <v>533173</v>
      </c>
      <c r="D25" s="8"/>
      <c r="E25" s="21">
        <f>SUM(E21:E24)</f>
        <v>420974</v>
      </c>
    </row>
    <row r="26" spans="1:5" x14ac:dyDescent="0.2">
      <c r="A26" s="5" t="s">
        <v>23</v>
      </c>
      <c r="B26" s="6"/>
      <c r="C26" s="22">
        <v>0</v>
      </c>
      <c r="D26" s="6"/>
      <c r="E26" s="22">
        <v>0</v>
      </c>
    </row>
    <row r="27" spans="1:5" x14ac:dyDescent="0.2">
      <c r="A27" s="1" t="s">
        <v>24</v>
      </c>
      <c r="B27" s="8"/>
      <c r="C27" s="23"/>
      <c r="D27" s="8"/>
      <c r="E27" s="23"/>
    </row>
    <row r="28" spans="1:5" ht="38.25" x14ac:dyDescent="0.2">
      <c r="A28" s="24" t="s">
        <v>25</v>
      </c>
      <c r="B28" s="6"/>
      <c r="C28" s="15">
        <v>0</v>
      </c>
      <c r="D28" s="6"/>
      <c r="E28" s="15">
        <v>0</v>
      </c>
    </row>
    <row r="29" spans="1:5" ht="38.25" x14ac:dyDescent="0.2">
      <c r="A29" s="25" t="s">
        <v>26</v>
      </c>
      <c r="B29" s="8"/>
      <c r="C29" s="14">
        <v>27</v>
      </c>
      <c r="D29" s="8"/>
      <c r="E29" s="14">
        <v>23</v>
      </c>
    </row>
    <row r="30" spans="1:5" x14ac:dyDescent="0.2">
      <c r="A30" s="10" t="s">
        <v>27</v>
      </c>
      <c r="B30" s="6"/>
      <c r="C30" s="15">
        <v>358136</v>
      </c>
      <c r="D30" s="6"/>
      <c r="E30" s="15">
        <v>304078</v>
      </c>
    </row>
    <row r="31" spans="1:5" x14ac:dyDescent="0.2">
      <c r="A31" s="7" t="s">
        <v>28</v>
      </c>
      <c r="B31" s="8"/>
      <c r="C31" s="14">
        <v>-111263</v>
      </c>
      <c r="D31" s="8"/>
      <c r="E31" s="14">
        <v>-93938</v>
      </c>
    </row>
    <row r="32" spans="1:5" x14ac:dyDescent="0.2">
      <c r="A32" s="10" t="s">
        <v>29</v>
      </c>
      <c r="B32" s="6"/>
      <c r="C32" s="11">
        <v>-646</v>
      </c>
      <c r="D32" s="6"/>
      <c r="E32" s="11">
        <v>-91</v>
      </c>
    </row>
    <row r="33" spans="1:26" x14ac:dyDescent="0.2">
      <c r="A33" s="12" t="s">
        <v>30</v>
      </c>
      <c r="B33" s="8"/>
      <c r="C33" s="14">
        <f>SUM(C26:C32)</f>
        <v>246254</v>
      </c>
      <c r="D33" s="8"/>
      <c r="E33" s="13">
        <f>SUM(E26:E32)</f>
        <v>210072</v>
      </c>
    </row>
    <row r="34" spans="1:26" x14ac:dyDescent="0.2">
      <c r="A34" s="10" t="s">
        <v>31</v>
      </c>
      <c r="B34" s="6"/>
      <c r="C34" s="11">
        <v>4201</v>
      </c>
      <c r="D34" s="6"/>
      <c r="E34" s="11">
        <v>3251</v>
      </c>
    </row>
    <row r="35" spans="1:26" x14ac:dyDescent="0.2">
      <c r="A35" s="7" t="s">
        <v>32</v>
      </c>
      <c r="B35" s="8"/>
      <c r="C35" s="14">
        <f>C33+C34</f>
        <v>250455</v>
      </c>
      <c r="D35" s="8"/>
      <c r="E35" s="21">
        <f>E33+E34</f>
        <v>213323</v>
      </c>
    </row>
    <row r="36" spans="1:26" x14ac:dyDescent="0.2">
      <c r="A36" s="26" t="s">
        <v>33</v>
      </c>
      <c r="B36" s="6"/>
      <c r="C36" s="27">
        <f>C25+C35</f>
        <v>783628</v>
      </c>
      <c r="D36" s="6"/>
      <c r="E36" s="27">
        <f>E25+E35</f>
        <v>634297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8"/>
      <c r="B37" s="8"/>
      <c r="C37" s="14"/>
      <c r="D37" s="8"/>
      <c r="E37" s="2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8"/>
      <c r="B38" s="8"/>
      <c r="C38" s="14"/>
      <c r="D38" s="8"/>
      <c r="E38" s="2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8"/>
      <c r="B39" s="8"/>
      <c r="C39" s="14"/>
      <c r="D39" s="8"/>
      <c r="E39" s="23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8"/>
      <c r="B40" s="8"/>
      <c r="C40" s="14"/>
      <c r="D40" s="8"/>
      <c r="E40" s="23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</sheetData>
  <mergeCells count="3">
    <mergeCell ref="A1:E1"/>
    <mergeCell ref="A5:E5"/>
    <mergeCell ref="A19:E19"/>
  </mergeCells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7" workbookViewId="0">
      <selection activeCell="A38" sqref="A38:I38"/>
    </sheetView>
  </sheetViews>
  <sheetFormatPr defaultColWidth="21.5" defaultRowHeight="12.75" x14ac:dyDescent="0.2"/>
  <cols>
    <col min="1" max="1" width="67.1640625" customWidth="1"/>
    <col min="2" max="2" width="0.6640625" customWidth="1"/>
    <col min="3" max="3" width="10.6640625" customWidth="1"/>
    <col min="4" max="4" width="0.6640625" customWidth="1"/>
    <col min="5" max="5" width="10.6640625" customWidth="1"/>
    <col min="6" max="6" width="1.83203125" customWidth="1"/>
    <col min="7" max="7" width="10.6640625" customWidth="1"/>
    <col min="8" max="8" width="0.6640625" customWidth="1"/>
    <col min="9" max="9" width="10.6640625" customWidth="1"/>
  </cols>
  <sheetData>
    <row r="1" spans="1:9" ht="51.75" customHeight="1" x14ac:dyDescent="0.2">
      <c r="A1" s="104" t="s">
        <v>34</v>
      </c>
      <c r="B1" s="105"/>
      <c r="C1" s="105"/>
      <c r="D1" s="105"/>
      <c r="E1" s="105"/>
      <c r="F1" s="105"/>
      <c r="G1" s="105"/>
      <c r="H1" s="105"/>
      <c r="I1" s="105"/>
    </row>
    <row r="3" spans="1:9" ht="24.75" customHeight="1" x14ac:dyDescent="0.2">
      <c r="C3" s="108" t="s">
        <v>35</v>
      </c>
      <c r="D3" s="109"/>
      <c r="E3" s="109"/>
      <c r="F3" s="29"/>
      <c r="G3" s="108" t="s">
        <v>36</v>
      </c>
      <c r="H3" s="105"/>
      <c r="I3" s="109"/>
    </row>
    <row r="4" spans="1:9" x14ac:dyDescent="0.2">
      <c r="C4" s="99">
        <v>2015</v>
      </c>
      <c r="E4" s="99">
        <v>2014</v>
      </c>
      <c r="F4" s="29"/>
      <c r="G4" s="30">
        <v>2015</v>
      </c>
      <c r="H4" s="29"/>
      <c r="I4" s="30">
        <v>2014</v>
      </c>
    </row>
    <row r="5" spans="1:9" x14ac:dyDescent="0.2">
      <c r="A5" s="31" t="s">
        <v>37</v>
      </c>
      <c r="B5" s="8"/>
      <c r="C5" s="8"/>
      <c r="D5" s="8"/>
      <c r="E5" s="8"/>
      <c r="F5" s="8"/>
      <c r="G5" s="8"/>
      <c r="H5" s="8"/>
      <c r="I5" s="8"/>
    </row>
    <row r="6" spans="1:9" x14ac:dyDescent="0.2">
      <c r="A6" s="10" t="s">
        <v>38</v>
      </c>
      <c r="B6" s="6"/>
      <c r="C6" s="32">
        <v>18785</v>
      </c>
      <c r="D6" s="33"/>
      <c r="E6" s="32">
        <v>14407</v>
      </c>
      <c r="F6" s="20"/>
      <c r="G6" s="32">
        <v>52426</v>
      </c>
      <c r="H6" s="20"/>
      <c r="I6" s="32">
        <v>41464</v>
      </c>
    </row>
    <row r="7" spans="1:9" x14ac:dyDescent="0.2">
      <c r="A7" s="7" t="s">
        <v>39</v>
      </c>
      <c r="B7" s="8"/>
      <c r="C7" s="34">
        <v>5814</v>
      </c>
      <c r="D7" s="23"/>
      <c r="E7" s="34">
        <v>4132</v>
      </c>
      <c r="F7" s="23"/>
      <c r="G7" s="34">
        <v>15395</v>
      </c>
      <c r="H7" s="23"/>
      <c r="I7" s="34">
        <v>11712</v>
      </c>
    </row>
    <row r="8" spans="1:9" x14ac:dyDescent="0.2">
      <c r="A8" s="26" t="s">
        <v>40</v>
      </c>
      <c r="B8" s="6"/>
      <c r="C8" s="35">
        <f>SUM(C6:C7)</f>
        <v>24599</v>
      </c>
      <c r="D8" s="33"/>
      <c r="E8" s="35">
        <f>SUM(E6:E7)</f>
        <v>18539</v>
      </c>
      <c r="F8" s="15"/>
      <c r="G8" s="35">
        <f>SUM(G6:G7)</f>
        <v>67821</v>
      </c>
      <c r="H8" s="15"/>
      <c r="I8" s="35">
        <f>SUM(I6:I7)</f>
        <v>53176</v>
      </c>
    </row>
    <row r="9" spans="1:9" x14ac:dyDescent="0.2">
      <c r="A9" s="36"/>
      <c r="B9" s="8"/>
      <c r="C9" s="23"/>
      <c r="D9" s="23"/>
      <c r="E9" s="23"/>
      <c r="F9" s="23"/>
      <c r="G9" s="23"/>
      <c r="H9" s="23"/>
      <c r="I9" s="23"/>
    </row>
    <row r="10" spans="1:9" x14ac:dyDescent="0.2">
      <c r="A10" s="37" t="s">
        <v>41</v>
      </c>
      <c r="B10" s="6"/>
      <c r="C10" s="33"/>
      <c r="D10" s="33"/>
      <c r="E10" s="33"/>
      <c r="F10" s="33"/>
      <c r="G10" s="33"/>
      <c r="H10" s="33"/>
      <c r="I10" s="33"/>
    </row>
    <row r="11" spans="1:9" x14ac:dyDescent="0.2">
      <c r="A11" s="7" t="s">
        <v>42</v>
      </c>
      <c r="B11" s="8"/>
      <c r="C11" s="14">
        <v>4823</v>
      </c>
      <c r="D11" s="23"/>
      <c r="E11" s="14">
        <v>4000</v>
      </c>
      <c r="F11" s="14"/>
      <c r="G11" s="14">
        <v>13245</v>
      </c>
      <c r="H11" s="14"/>
      <c r="I11" s="14">
        <v>11537</v>
      </c>
    </row>
    <row r="12" spans="1:9" x14ac:dyDescent="0.2">
      <c r="A12" s="10" t="s">
        <v>43</v>
      </c>
      <c r="B12" s="6"/>
      <c r="C12" s="11">
        <v>3474</v>
      </c>
      <c r="D12" s="33"/>
      <c r="E12" s="11">
        <v>2591</v>
      </c>
      <c r="F12" s="33"/>
      <c r="G12" s="11">
        <v>9303</v>
      </c>
      <c r="H12" s="33"/>
      <c r="I12" s="11">
        <v>7073</v>
      </c>
    </row>
    <row r="13" spans="1:9" x14ac:dyDescent="0.2">
      <c r="A13" s="12" t="s">
        <v>44</v>
      </c>
      <c r="B13" s="8"/>
      <c r="C13" s="21">
        <f>SUM(C11:C12)</f>
        <v>8297</v>
      </c>
      <c r="D13" s="23"/>
      <c r="E13" s="21">
        <f>SUM(E11:E12)</f>
        <v>6591</v>
      </c>
      <c r="F13" s="14"/>
      <c r="G13" s="21">
        <f>SUM(G11:G12)</f>
        <v>22548</v>
      </c>
      <c r="H13" s="14"/>
      <c r="I13" s="21">
        <f>SUM(I11:I12)</f>
        <v>18610</v>
      </c>
    </row>
    <row r="14" spans="1:9" x14ac:dyDescent="0.2">
      <c r="A14" s="38"/>
      <c r="B14" s="6"/>
      <c r="C14" s="33"/>
      <c r="D14" s="33"/>
      <c r="E14" s="33"/>
      <c r="F14" s="33"/>
      <c r="G14" s="33"/>
      <c r="H14" s="33"/>
      <c r="I14" s="33"/>
    </row>
    <row r="15" spans="1:9" x14ac:dyDescent="0.2">
      <c r="A15" s="31" t="s">
        <v>45</v>
      </c>
      <c r="B15" s="8"/>
      <c r="C15" s="23"/>
      <c r="D15" s="23"/>
      <c r="E15" s="23"/>
      <c r="F15" s="23"/>
      <c r="G15" s="23"/>
      <c r="H15" s="23"/>
      <c r="I15" s="23"/>
    </row>
    <row r="16" spans="1:9" x14ac:dyDescent="0.2">
      <c r="A16" s="10" t="s">
        <v>46</v>
      </c>
      <c r="B16" s="6"/>
      <c r="C16" s="15">
        <v>5687</v>
      </c>
      <c r="D16" s="33"/>
      <c r="E16" s="15">
        <v>4212</v>
      </c>
      <c r="F16" s="33"/>
      <c r="G16" s="15">
        <v>15170</v>
      </c>
      <c r="H16" s="33"/>
      <c r="I16" s="15">
        <v>10751</v>
      </c>
    </row>
    <row r="17" spans="1:9" x14ac:dyDescent="0.2">
      <c r="A17" s="7" t="s">
        <v>47</v>
      </c>
      <c r="B17" s="8"/>
      <c r="C17" s="14">
        <v>5149</v>
      </c>
      <c r="D17" s="23"/>
      <c r="E17" s="14">
        <v>3924</v>
      </c>
      <c r="F17" s="23"/>
      <c r="G17" s="14">
        <v>14388</v>
      </c>
      <c r="H17" s="23"/>
      <c r="I17" s="14">
        <v>11587</v>
      </c>
    </row>
    <row r="18" spans="1:9" x14ac:dyDescent="0.2">
      <c r="A18" s="10" t="s">
        <v>48</v>
      </c>
      <c r="B18" s="6"/>
      <c r="C18" s="15">
        <v>3740</v>
      </c>
      <c r="D18" s="33"/>
      <c r="E18" s="15">
        <v>2762</v>
      </c>
      <c r="F18" s="33"/>
      <c r="G18" s="15">
        <v>10664</v>
      </c>
      <c r="H18" s="33"/>
      <c r="I18" s="15">
        <v>7525</v>
      </c>
    </row>
    <row r="19" spans="1:9" x14ac:dyDescent="0.2">
      <c r="A19" s="7" t="s">
        <v>49</v>
      </c>
      <c r="B19" s="8"/>
      <c r="C19" s="34">
        <v>-73</v>
      </c>
      <c r="D19" s="23"/>
      <c r="E19" s="34">
        <v>-31</v>
      </c>
      <c r="F19" s="14"/>
      <c r="G19" s="34">
        <v>-244</v>
      </c>
      <c r="H19" s="14"/>
      <c r="I19" s="34">
        <v>-71</v>
      </c>
    </row>
    <row r="20" spans="1:9" x14ac:dyDescent="0.2">
      <c r="A20" s="26" t="s">
        <v>50</v>
      </c>
      <c r="B20" s="6"/>
      <c r="C20" s="35">
        <f>SUM(C16:C19)</f>
        <v>14503</v>
      </c>
      <c r="D20" s="33"/>
      <c r="E20" s="35">
        <f>SUM(E16:E19)</f>
        <v>10867</v>
      </c>
      <c r="F20" s="15"/>
      <c r="G20" s="35">
        <f>SUM(G16:G19)</f>
        <v>39978</v>
      </c>
      <c r="H20" s="15"/>
      <c r="I20" s="35">
        <f>SUM(I16:I19)</f>
        <v>29792</v>
      </c>
    </row>
    <row r="21" spans="1:9" x14ac:dyDescent="0.2">
      <c r="A21" s="39"/>
      <c r="B21" s="8"/>
      <c r="C21" s="23"/>
      <c r="D21" s="23"/>
      <c r="E21" s="23"/>
      <c r="F21" s="23"/>
      <c r="G21" s="23"/>
      <c r="H21" s="23"/>
      <c r="I21" s="23"/>
    </row>
    <row r="22" spans="1:9" ht="25.5" x14ac:dyDescent="0.2">
      <c r="A22" s="40" t="s">
        <v>51</v>
      </c>
      <c r="B22" s="6"/>
      <c r="C22" s="15">
        <f>C8-C13-C20</f>
        <v>1799</v>
      </c>
      <c r="D22" s="33"/>
      <c r="E22" s="15">
        <f>E8-E13-E20</f>
        <v>1081</v>
      </c>
      <c r="F22" s="15"/>
      <c r="G22" s="15">
        <f>G8-G13-G20</f>
        <v>5295</v>
      </c>
      <c r="H22" s="15"/>
      <c r="I22" s="15">
        <f>I8-I13-I20</f>
        <v>4774</v>
      </c>
    </row>
    <row r="23" spans="1:9" x14ac:dyDescent="0.2">
      <c r="A23" s="8"/>
      <c r="B23" s="8"/>
      <c r="C23" s="23"/>
      <c r="D23" s="23"/>
      <c r="E23" s="23"/>
      <c r="F23" s="23"/>
      <c r="G23" s="23"/>
      <c r="H23" s="23"/>
      <c r="I23" s="23"/>
    </row>
    <row r="24" spans="1:9" x14ac:dyDescent="0.2">
      <c r="A24" s="10" t="s">
        <v>52</v>
      </c>
      <c r="B24" s="6"/>
      <c r="C24" s="15">
        <v>-100</v>
      </c>
      <c r="D24" s="33"/>
      <c r="E24" s="15">
        <v>-72</v>
      </c>
      <c r="F24" s="15"/>
      <c r="G24" s="15">
        <v>-274</v>
      </c>
      <c r="H24" s="15"/>
      <c r="I24" s="15">
        <v>-208</v>
      </c>
    </row>
    <row r="25" spans="1:9" x14ac:dyDescent="0.2">
      <c r="A25" s="7" t="s">
        <v>53</v>
      </c>
      <c r="B25" s="8"/>
      <c r="C25" s="34">
        <v>-148</v>
      </c>
      <c r="D25" s="23"/>
      <c r="E25" s="34">
        <v>0</v>
      </c>
      <c r="F25" s="23"/>
      <c r="G25" s="34">
        <v>-248</v>
      </c>
      <c r="H25" s="23"/>
      <c r="I25" s="34">
        <v>-111</v>
      </c>
    </row>
    <row r="26" spans="1:9" x14ac:dyDescent="0.2">
      <c r="A26" s="40" t="s">
        <v>54</v>
      </c>
      <c r="B26" s="6"/>
      <c r="C26" s="15">
        <f>SUM(C22:C25)</f>
        <v>1551</v>
      </c>
      <c r="D26" s="33"/>
      <c r="E26" s="22">
        <f>SUM(E22:E25)</f>
        <v>1009</v>
      </c>
      <c r="F26" s="33"/>
      <c r="G26" s="22">
        <f>SUM(G22:G25)</f>
        <v>4773</v>
      </c>
      <c r="H26" s="33"/>
      <c r="I26" s="22">
        <f>SUM(I22:I25)</f>
        <v>4455</v>
      </c>
    </row>
    <row r="27" spans="1:9" x14ac:dyDescent="0.2">
      <c r="A27" s="8"/>
      <c r="B27" s="8"/>
      <c r="C27" s="23"/>
      <c r="D27" s="23"/>
      <c r="E27" s="23"/>
      <c r="F27" s="23"/>
      <c r="G27" s="23"/>
      <c r="H27" s="23"/>
      <c r="I27" s="23"/>
    </row>
    <row r="28" spans="1:9" x14ac:dyDescent="0.2">
      <c r="A28" s="10" t="s">
        <v>55</v>
      </c>
      <c r="B28" s="6"/>
      <c r="C28" s="11">
        <v>44</v>
      </c>
      <c r="D28" s="33"/>
      <c r="E28" s="11">
        <v>112</v>
      </c>
      <c r="F28" s="33"/>
      <c r="G28" s="11">
        <v>3</v>
      </c>
      <c r="H28" s="33"/>
      <c r="I28" s="11">
        <v>378</v>
      </c>
    </row>
    <row r="29" spans="1:9" x14ac:dyDescent="0.2">
      <c r="A29" s="41" t="s">
        <v>55</v>
      </c>
      <c r="B29" s="8"/>
      <c r="C29" s="13">
        <f>SUM(C28)</f>
        <v>44</v>
      </c>
      <c r="D29" s="23"/>
      <c r="E29" s="13">
        <f>SUM(E28)</f>
        <v>112</v>
      </c>
      <c r="F29" s="23"/>
      <c r="G29" s="13">
        <f>SUM(G28)</f>
        <v>3</v>
      </c>
      <c r="H29" s="23"/>
      <c r="I29" s="13">
        <f>SUM(I28)</f>
        <v>378</v>
      </c>
    </row>
    <row r="30" spans="1:9" x14ac:dyDescent="0.2">
      <c r="A30" s="42"/>
      <c r="B30" s="6"/>
      <c r="C30" s="15"/>
      <c r="D30" s="33"/>
      <c r="E30" s="15"/>
      <c r="F30" s="15"/>
      <c r="G30" s="15"/>
      <c r="H30" s="15"/>
      <c r="I30" s="15"/>
    </row>
    <row r="31" spans="1:9" x14ac:dyDescent="0.2">
      <c r="A31" s="41" t="s">
        <v>56</v>
      </c>
      <c r="B31" s="8"/>
      <c r="C31" s="14">
        <f>C26+C29</f>
        <v>1595</v>
      </c>
      <c r="D31" s="23"/>
      <c r="E31" s="14">
        <f>E26+E29</f>
        <v>1121</v>
      </c>
      <c r="F31" s="23"/>
      <c r="G31" s="14">
        <f>G26+G29</f>
        <v>4776</v>
      </c>
      <c r="H31" s="23"/>
      <c r="I31" s="14">
        <f>I26+I29</f>
        <v>4833</v>
      </c>
    </row>
    <row r="32" spans="1:9" x14ac:dyDescent="0.2">
      <c r="A32" s="43"/>
      <c r="B32" s="6"/>
      <c r="C32" s="15"/>
      <c r="D32" s="33"/>
      <c r="E32" s="33"/>
      <c r="F32" s="15"/>
      <c r="G32" s="15"/>
      <c r="H32" s="15"/>
      <c r="I32" s="15"/>
    </row>
    <row r="33" spans="1:9" x14ac:dyDescent="0.2">
      <c r="A33" s="7" t="s">
        <v>57</v>
      </c>
      <c r="B33" s="8"/>
      <c r="C33" s="34">
        <v>25</v>
      </c>
      <c r="D33" s="23"/>
      <c r="E33" s="34">
        <v>18</v>
      </c>
      <c r="F33" s="14"/>
      <c r="G33" s="34">
        <v>78</v>
      </c>
      <c r="H33" s="14"/>
      <c r="I33" s="34">
        <v>105</v>
      </c>
    </row>
    <row r="34" spans="1:9" x14ac:dyDescent="0.2">
      <c r="A34" s="6"/>
      <c r="B34" s="6"/>
      <c r="C34" s="33"/>
      <c r="D34" s="33"/>
      <c r="E34" s="33"/>
      <c r="F34" s="33"/>
      <c r="G34" s="33"/>
      <c r="H34" s="33"/>
      <c r="I34" s="33"/>
    </row>
    <row r="35" spans="1:9" x14ac:dyDescent="0.2">
      <c r="A35" s="31" t="s">
        <v>58</v>
      </c>
      <c r="B35" s="8"/>
      <c r="C35" s="44">
        <f>C31-C33</f>
        <v>1570</v>
      </c>
      <c r="D35" s="23"/>
      <c r="E35" s="44">
        <f>E31-E33</f>
        <v>1103</v>
      </c>
      <c r="F35" s="9"/>
      <c r="G35" s="44">
        <f>G31-G33</f>
        <v>4698</v>
      </c>
      <c r="H35" s="9"/>
      <c r="I35" s="44">
        <f>I31-I33</f>
        <v>4728</v>
      </c>
    </row>
    <row r="38" spans="1:9" ht="50.25" customHeight="1" x14ac:dyDescent="0.2">
      <c r="A38" s="104" t="s">
        <v>59</v>
      </c>
      <c r="B38" s="105"/>
      <c r="C38" s="105"/>
      <c r="D38" s="105"/>
      <c r="E38" s="105"/>
      <c r="F38" s="105"/>
      <c r="G38" s="105"/>
      <c r="H38" s="105"/>
      <c r="I38" s="105"/>
    </row>
    <row r="40" spans="1:9" ht="26.25" customHeight="1" x14ac:dyDescent="0.2">
      <c r="A40" s="45"/>
      <c r="C40" s="108" t="s">
        <v>35</v>
      </c>
      <c r="D40" s="109"/>
      <c r="E40" s="109"/>
      <c r="G40" s="108" t="s">
        <v>36</v>
      </c>
      <c r="H40" s="109"/>
      <c r="I40" s="109"/>
    </row>
    <row r="41" spans="1:9" x14ac:dyDescent="0.2">
      <c r="A41" s="45"/>
      <c r="C41" s="100">
        <v>2015</v>
      </c>
      <c r="D41" s="101"/>
      <c r="E41" s="100">
        <v>2014</v>
      </c>
      <c r="G41" s="30">
        <v>2015</v>
      </c>
      <c r="H41" s="46"/>
      <c r="I41" s="30">
        <v>2014</v>
      </c>
    </row>
    <row r="42" spans="1:9" x14ac:dyDescent="0.2">
      <c r="A42" s="102" t="s">
        <v>60</v>
      </c>
    </row>
    <row r="43" spans="1:9" ht="25.5" customHeight="1" x14ac:dyDescent="0.2">
      <c r="A43" s="47" t="s">
        <v>61</v>
      </c>
      <c r="B43" s="8"/>
      <c r="C43" s="48">
        <v>0.05</v>
      </c>
      <c r="D43" s="36"/>
      <c r="E43" s="48">
        <v>0.04</v>
      </c>
      <c r="F43" s="49"/>
      <c r="G43" s="48">
        <v>0.18</v>
      </c>
      <c r="H43" s="49"/>
      <c r="I43" s="48">
        <v>0.19</v>
      </c>
    </row>
    <row r="44" spans="1:9" x14ac:dyDescent="0.2">
      <c r="A44" s="50" t="s">
        <v>62</v>
      </c>
      <c r="B44" s="6"/>
      <c r="C44" s="51">
        <v>0</v>
      </c>
      <c r="D44" s="38"/>
      <c r="E44" s="52">
        <v>0.01</v>
      </c>
      <c r="F44" s="53"/>
      <c r="G44" s="51">
        <v>0</v>
      </c>
      <c r="H44" s="54"/>
      <c r="I44" s="52">
        <v>0.02</v>
      </c>
    </row>
    <row r="45" spans="1:9" ht="25.5" x14ac:dyDescent="0.2">
      <c r="A45" s="47" t="s">
        <v>63</v>
      </c>
      <c r="B45" s="8"/>
      <c r="C45" s="55">
        <v>0.05</v>
      </c>
      <c r="D45" s="36"/>
      <c r="E45" s="55">
        <v>0.05</v>
      </c>
      <c r="F45" s="56"/>
      <c r="G45" s="55">
        <v>0.18</v>
      </c>
      <c r="H45" s="56"/>
      <c r="I45" s="55">
        <v>0.21</v>
      </c>
    </row>
    <row r="46" spans="1:9" x14ac:dyDescent="0.2">
      <c r="A46" s="37" t="s">
        <v>64</v>
      </c>
      <c r="B46" s="6"/>
      <c r="C46" s="57"/>
      <c r="D46" s="58"/>
      <c r="E46" s="58"/>
      <c r="F46" s="53"/>
      <c r="G46" s="57"/>
      <c r="H46" s="54"/>
      <c r="I46" s="57"/>
    </row>
    <row r="47" spans="1:9" ht="24.75" customHeight="1" x14ac:dyDescent="0.2">
      <c r="A47" s="47" t="s">
        <v>61</v>
      </c>
      <c r="B47" s="8"/>
      <c r="C47" s="48">
        <v>0.05</v>
      </c>
      <c r="D47" s="36"/>
      <c r="E47" s="48">
        <v>0.04</v>
      </c>
      <c r="F47" s="49"/>
      <c r="G47" s="48">
        <v>0.17</v>
      </c>
      <c r="H47" s="23"/>
      <c r="I47" s="48">
        <v>0.19</v>
      </c>
    </row>
    <row r="48" spans="1:9" x14ac:dyDescent="0.2">
      <c r="A48" s="50" t="s">
        <v>62</v>
      </c>
      <c r="B48" s="6"/>
      <c r="C48" s="51">
        <v>0</v>
      </c>
      <c r="D48" s="38"/>
      <c r="E48" s="52">
        <v>0.01</v>
      </c>
      <c r="F48" s="53"/>
      <c r="G48" s="51">
        <v>0</v>
      </c>
      <c r="H48" s="54"/>
      <c r="I48" s="52">
        <v>0.02</v>
      </c>
    </row>
    <row r="49" spans="1:9" ht="25.5" x14ac:dyDescent="0.2">
      <c r="A49" s="47" t="s">
        <v>63</v>
      </c>
      <c r="B49" s="8"/>
      <c r="C49" s="55">
        <v>0.05</v>
      </c>
      <c r="D49" s="36"/>
      <c r="E49" s="55">
        <v>0.05</v>
      </c>
      <c r="F49" s="56"/>
      <c r="G49" s="55">
        <v>0.17</v>
      </c>
      <c r="H49" s="56"/>
      <c r="I49" s="55">
        <v>0.21</v>
      </c>
    </row>
    <row r="50" spans="1:9" x14ac:dyDescent="0.2">
      <c r="A50" s="59"/>
      <c r="B50" s="6"/>
      <c r="C50" s="58"/>
      <c r="D50" s="38"/>
      <c r="E50" s="58"/>
      <c r="F50" s="53"/>
      <c r="G50" s="58"/>
      <c r="H50" s="54"/>
      <c r="I50" s="58"/>
    </row>
    <row r="51" spans="1:9" x14ac:dyDescent="0.2">
      <c r="A51" s="31" t="s">
        <v>65</v>
      </c>
      <c r="B51" s="8"/>
      <c r="C51" s="49"/>
      <c r="D51" s="49"/>
      <c r="E51" s="49"/>
      <c r="F51" s="49"/>
      <c r="G51" s="49"/>
      <c r="H51" s="8"/>
      <c r="I51" s="49"/>
    </row>
    <row r="52" spans="1:9" x14ac:dyDescent="0.2">
      <c r="A52" s="10" t="s">
        <v>66</v>
      </c>
      <c r="B52" s="6"/>
      <c r="C52" s="15">
        <v>26476</v>
      </c>
      <c r="D52" s="33"/>
      <c r="E52" s="15">
        <v>22482</v>
      </c>
      <c r="F52" s="6"/>
      <c r="G52" s="15">
        <v>23988</v>
      </c>
      <c r="H52" s="6"/>
      <c r="I52" s="15">
        <v>22182</v>
      </c>
    </row>
    <row r="53" spans="1:9" x14ac:dyDescent="0.2">
      <c r="A53" s="7" t="s">
        <v>67</v>
      </c>
      <c r="B53" s="8"/>
      <c r="C53" s="14">
        <v>27082</v>
      </c>
      <c r="D53" s="23"/>
      <c r="E53" s="14">
        <v>22690</v>
      </c>
      <c r="F53" s="23"/>
      <c r="G53" s="14">
        <v>24583</v>
      </c>
      <c r="H53" s="19"/>
      <c r="I53" s="14">
        <v>22359</v>
      </c>
    </row>
    <row r="54" spans="1:9" x14ac:dyDescent="0.2">
      <c r="A54" s="6"/>
      <c r="B54" s="6"/>
      <c r="C54" s="33"/>
      <c r="D54" s="33"/>
      <c r="E54" s="33"/>
      <c r="F54" s="33"/>
      <c r="G54" s="33"/>
      <c r="H54" s="6"/>
      <c r="I54" s="33"/>
    </row>
    <row r="55" spans="1:9" x14ac:dyDescent="0.2">
      <c r="A55" s="31" t="s">
        <v>68</v>
      </c>
      <c r="B55" s="8"/>
      <c r="C55" s="60">
        <v>0.28499999999999998</v>
      </c>
      <c r="D55" s="61"/>
      <c r="E55" s="60">
        <v>0.28499999999999998</v>
      </c>
      <c r="F55" s="8"/>
      <c r="G55" s="60">
        <v>0.85499999999999998</v>
      </c>
      <c r="H55" s="8"/>
      <c r="I55" s="60">
        <v>0.85499999999999998</v>
      </c>
    </row>
    <row r="56" spans="1:9" x14ac:dyDescent="0.2">
      <c r="A56" s="6"/>
      <c r="B56" s="6"/>
      <c r="C56" s="62"/>
      <c r="D56" s="62"/>
      <c r="E56" s="62"/>
      <c r="F56" s="62"/>
      <c r="G56" s="62"/>
      <c r="H56" s="6"/>
      <c r="I56" s="62"/>
    </row>
    <row r="57" spans="1:9" x14ac:dyDescent="0.2">
      <c r="A57" s="31" t="s">
        <v>69</v>
      </c>
      <c r="B57" s="8"/>
      <c r="C57" s="23"/>
      <c r="D57" s="23"/>
      <c r="E57" s="23"/>
      <c r="F57" s="23"/>
      <c r="G57" s="23"/>
      <c r="H57" s="23"/>
      <c r="I57" s="23"/>
    </row>
    <row r="58" spans="1:9" x14ac:dyDescent="0.2">
      <c r="A58" s="6"/>
      <c r="B58" s="6"/>
      <c r="C58" s="33"/>
      <c r="D58" s="33"/>
      <c r="E58" s="33"/>
      <c r="F58" s="33"/>
      <c r="G58" s="33"/>
      <c r="H58" s="33"/>
      <c r="I58" s="33"/>
    </row>
    <row r="59" spans="1:9" x14ac:dyDescent="0.2">
      <c r="A59" s="31" t="s">
        <v>56</v>
      </c>
      <c r="B59" s="8"/>
      <c r="C59" s="9">
        <v>1595</v>
      </c>
      <c r="D59" s="19"/>
      <c r="E59" s="9">
        <v>1121</v>
      </c>
      <c r="F59" s="8"/>
      <c r="G59" s="9">
        <v>4776</v>
      </c>
      <c r="H59" s="8"/>
      <c r="I59" s="9">
        <v>4833</v>
      </c>
    </row>
    <row r="60" spans="1:9" x14ac:dyDescent="0.2">
      <c r="A60" s="6"/>
      <c r="B60" s="6"/>
      <c r="C60" s="20"/>
      <c r="D60" s="20"/>
      <c r="E60" s="20"/>
      <c r="F60" s="20"/>
      <c r="G60" s="20"/>
      <c r="H60" s="33"/>
      <c r="I60" s="20"/>
    </row>
    <row r="61" spans="1:9" x14ac:dyDescent="0.2">
      <c r="A61" s="31" t="s">
        <v>70</v>
      </c>
      <c r="B61" s="8"/>
      <c r="C61" s="23"/>
      <c r="D61" s="23"/>
      <c r="E61" s="23"/>
      <c r="F61" s="8"/>
      <c r="G61" s="8"/>
      <c r="H61" s="8"/>
      <c r="I61" s="8"/>
    </row>
    <row r="62" spans="1:9" x14ac:dyDescent="0.2">
      <c r="A62" s="6"/>
      <c r="B62" s="6"/>
      <c r="C62" s="33"/>
      <c r="D62" s="33"/>
      <c r="E62" s="33"/>
      <c r="F62" s="33"/>
      <c r="G62" s="33"/>
      <c r="H62" s="33"/>
      <c r="I62" s="33"/>
    </row>
    <row r="63" spans="1:9" x14ac:dyDescent="0.2">
      <c r="A63" s="7" t="s">
        <v>71</v>
      </c>
      <c r="B63" s="8"/>
      <c r="C63" s="14">
        <v>-184</v>
      </c>
      <c r="D63" s="23"/>
      <c r="E63" s="14">
        <v>345</v>
      </c>
      <c r="F63" s="8"/>
      <c r="G63" s="14">
        <v>-460</v>
      </c>
      <c r="H63" s="8"/>
      <c r="I63" s="14">
        <v>48</v>
      </c>
    </row>
    <row r="64" spans="1:9" x14ac:dyDescent="0.2">
      <c r="A64" s="10" t="s">
        <v>72</v>
      </c>
      <c r="B64" s="6"/>
      <c r="C64" s="11">
        <v>-8</v>
      </c>
      <c r="D64" s="33"/>
      <c r="E64" s="11">
        <v>-56</v>
      </c>
      <c r="F64" s="33"/>
      <c r="G64" s="11">
        <v>-106</v>
      </c>
      <c r="H64" s="20"/>
      <c r="I64" s="11">
        <v>49</v>
      </c>
    </row>
    <row r="65" spans="1:9" x14ac:dyDescent="0.2">
      <c r="A65" s="8"/>
      <c r="B65" s="8"/>
      <c r="C65" s="23"/>
      <c r="D65" s="23"/>
      <c r="E65" s="23"/>
      <c r="F65" s="23"/>
      <c r="G65" s="23"/>
      <c r="H65" s="8"/>
      <c r="I65" s="23"/>
    </row>
    <row r="66" spans="1:9" x14ac:dyDescent="0.2">
      <c r="A66" s="37" t="s">
        <v>73</v>
      </c>
      <c r="B66" s="6"/>
      <c r="C66" s="15">
        <f>SUM(C59:C64)</f>
        <v>1403</v>
      </c>
      <c r="D66" s="33"/>
      <c r="E66" s="15">
        <f>SUM(E59:E64)</f>
        <v>1410</v>
      </c>
      <c r="F66" s="6"/>
      <c r="G66" s="15">
        <f>SUM(G59:G64)</f>
        <v>4210</v>
      </c>
      <c r="H66" s="6"/>
      <c r="I66" s="15">
        <f>SUM(I59:I64)</f>
        <v>4930</v>
      </c>
    </row>
    <row r="67" spans="1:9" x14ac:dyDescent="0.2">
      <c r="A67" s="8"/>
      <c r="B67" s="8"/>
      <c r="C67" s="23"/>
      <c r="D67" s="23"/>
      <c r="E67" s="23"/>
      <c r="F67" s="23"/>
      <c r="G67" s="23"/>
      <c r="H67" s="8"/>
      <c r="I67" s="23"/>
    </row>
    <row r="68" spans="1:9" ht="13.5" customHeight="1" x14ac:dyDescent="0.2">
      <c r="A68" s="63" t="s">
        <v>74</v>
      </c>
      <c r="B68" s="6"/>
      <c r="C68" s="11">
        <v>22</v>
      </c>
      <c r="D68" s="33"/>
      <c r="E68" s="11">
        <v>26</v>
      </c>
      <c r="F68" s="6"/>
      <c r="G68" s="11">
        <v>69</v>
      </c>
      <c r="H68" s="6"/>
      <c r="I68" s="11">
        <v>107</v>
      </c>
    </row>
    <row r="69" spans="1:9" x14ac:dyDescent="0.2">
      <c r="A69" s="8"/>
      <c r="B69" s="8"/>
      <c r="C69" s="23"/>
      <c r="D69" s="23"/>
      <c r="E69" s="23"/>
      <c r="F69" s="23"/>
      <c r="G69" s="23"/>
      <c r="H69" s="8"/>
      <c r="I69" s="23"/>
    </row>
    <row r="70" spans="1:9" x14ac:dyDescent="0.2">
      <c r="A70" s="37" t="s">
        <v>75</v>
      </c>
      <c r="B70" s="6"/>
      <c r="C70" s="64">
        <f>C66-C68</f>
        <v>1381</v>
      </c>
      <c r="D70" s="20"/>
      <c r="E70" s="64">
        <f>E66-E68</f>
        <v>1384</v>
      </c>
      <c r="F70" s="6"/>
      <c r="G70" s="64">
        <f>G66-G68</f>
        <v>4141</v>
      </c>
      <c r="H70" s="6"/>
      <c r="I70" s="64">
        <f>I66-I68</f>
        <v>4823</v>
      </c>
    </row>
  </sheetData>
  <mergeCells count="6">
    <mergeCell ref="A1:I1"/>
    <mergeCell ref="C3:E3"/>
    <mergeCell ref="G3:I3"/>
    <mergeCell ref="A38:I38"/>
    <mergeCell ref="C40:E40"/>
    <mergeCell ref="G40:I40"/>
  </mergeCells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workbookViewId="0">
      <selection sqref="A1:E1"/>
    </sheetView>
  </sheetViews>
  <sheetFormatPr defaultColWidth="21.5" defaultRowHeight="12.75" x14ac:dyDescent="0.2"/>
  <cols>
    <col min="1" max="1" width="70.6640625" customWidth="1"/>
    <col min="2" max="2" width="0.6640625" customWidth="1"/>
    <col min="3" max="3" width="20.83203125" customWidth="1"/>
    <col min="4" max="4" width="0.6640625" customWidth="1"/>
    <col min="5" max="5" width="20.83203125" customWidth="1"/>
  </cols>
  <sheetData>
    <row r="1" spans="1:22" ht="57" customHeight="1" x14ac:dyDescent="0.2">
      <c r="A1" s="104" t="s">
        <v>159</v>
      </c>
      <c r="B1" s="105"/>
      <c r="C1" s="105"/>
      <c r="D1" s="105"/>
      <c r="E1" s="10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">
      <c r="A2" s="1" t="s">
        <v>76</v>
      </c>
      <c r="B2" s="8"/>
      <c r="C2" s="108" t="s">
        <v>36</v>
      </c>
      <c r="D2" s="110"/>
      <c r="E2" s="1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">
      <c r="A3" s="1" t="s">
        <v>76</v>
      </c>
      <c r="B3" s="8"/>
      <c r="C3" s="30">
        <v>2015</v>
      </c>
      <c r="D3" s="65"/>
      <c r="E3" s="30">
        <v>2014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">
      <c r="A4" s="45"/>
      <c r="B4" s="8"/>
      <c r="C4" s="36"/>
      <c r="D4" s="36"/>
      <c r="E4" s="3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">
      <c r="A5" s="31" t="s">
        <v>77</v>
      </c>
      <c r="B5" s="8"/>
      <c r="C5" s="1" t="s">
        <v>76</v>
      </c>
      <c r="D5" s="36"/>
      <c r="E5" s="1" t="s">
        <v>76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">
      <c r="A6" s="7" t="s">
        <v>78</v>
      </c>
      <c r="B6" s="8"/>
      <c r="C6" s="9">
        <v>4773</v>
      </c>
      <c r="D6" s="23"/>
      <c r="E6" s="9">
        <v>4455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66" t="s">
        <v>79</v>
      </c>
      <c r="B7" s="67"/>
      <c r="C7" s="68">
        <v>3</v>
      </c>
      <c r="D7" s="69"/>
      <c r="E7" s="68">
        <v>378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2">
      <c r="A8" s="7" t="s">
        <v>56</v>
      </c>
      <c r="B8" s="8"/>
      <c r="C8" s="21">
        <f>SUM(C6:C7)</f>
        <v>4776</v>
      </c>
      <c r="D8" s="23"/>
      <c r="E8" s="21">
        <f>SUM(E6:E7)</f>
        <v>4833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5.5" x14ac:dyDescent="0.2">
      <c r="A9" s="70" t="s">
        <v>80</v>
      </c>
      <c r="B9" s="67"/>
      <c r="C9" s="71" t="s">
        <v>76</v>
      </c>
      <c r="D9" s="69"/>
      <c r="E9" s="71" t="s">
        <v>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2">
      <c r="A10" s="7" t="s">
        <v>47</v>
      </c>
      <c r="B10" s="8"/>
      <c r="C10" s="14">
        <v>14388</v>
      </c>
      <c r="D10" s="23"/>
      <c r="E10" s="14">
        <v>11587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">
      <c r="A11" s="66" t="s">
        <v>81</v>
      </c>
      <c r="B11" s="67"/>
      <c r="C11" s="72">
        <v>902</v>
      </c>
      <c r="D11" s="69"/>
      <c r="E11" s="72">
        <v>636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s="7" t="s">
        <v>82</v>
      </c>
      <c r="B12" s="8"/>
      <c r="C12" s="14">
        <v>222</v>
      </c>
      <c r="D12" s="23"/>
      <c r="E12" s="14">
        <v>229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">
      <c r="A13" s="66" t="s">
        <v>83</v>
      </c>
      <c r="B13" s="67"/>
      <c r="C13" s="72">
        <v>-44</v>
      </c>
      <c r="D13" s="69"/>
      <c r="E13" s="72"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">
      <c r="A14" s="7" t="s">
        <v>84</v>
      </c>
      <c r="B14" s="8"/>
      <c r="C14" s="14">
        <v>248</v>
      </c>
      <c r="D14" s="23"/>
      <c r="E14" s="14">
        <v>111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66" t="s">
        <v>85</v>
      </c>
      <c r="B15" s="67"/>
      <c r="C15" s="72">
        <v>1318</v>
      </c>
      <c r="D15" s="69"/>
      <c r="E15" s="72">
        <v>1487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">
      <c r="A16" s="7" t="s">
        <v>86</v>
      </c>
      <c r="B16" s="8"/>
      <c r="C16" s="14">
        <v>5209</v>
      </c>
      <c r="D16" s="23"/>
      <c r="E16" s="14">
        <v>3024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66" t="s">
        <v>87</v>
      </c>
      <c r="B17" s="67"/>
      <c r="C17" s="69"/>
      <c r="D17" s="69"/>
      <c r="E17" s="6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12" t="s">
        <v>11</v>
      </c>
      <c r="B18" s="8"/>
      <c r="C18" s="14">
        <v>-1445</v>
      </c>
      <c r="D18" s="23"/>
      <c r="E18" s="14">
        <v>-2021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73" t="s">
        <v>88</v>
      </c>
      <c r="B19" s="67"/>
      <c r="C19" s="72">
        <v>-3583</v>
      </c>
      <c r="D19" s="69"/>
      <c r="E19" s="72">
        <v>-2187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12" t="s">
        <v>89</v>
      </c>
      <c r="B20" s="8"/>
      <c r="C20" s="14">
        <v>-1207</v>
      </c>
      <c r="D20" s="23"/>
      <c r="E20" s="14">
        <v>-1109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73" t="s">
        <v>14</v>
      </c>
      <c r="B21" s="67"/>
      <c r="C21" s="72">
        <v>341</v>
      </c>
      <c r="D21" s="69"/>
      <c r="E21" s="72">
        <v>631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12" t="s">
        <v>19</v>
      </c>
      <c r="B22" s="8"/>
      <c r="C22" s="14">
        <v>4201</v>
      </c>
      <c r="D22" s="23"/>
      <c r="E22" s="14">
        <v>2145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73" t="s">
        <v>20</v>
      </c>
      <c r="B23" s="67"/>
      <c r="C23" s="68">
        <v>671</v>
      </c>
      <c r="D23" s="69"/>
      <c r="E23" s="68">
        <v>440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74" t="s">
        <v>90</v>
      </c>
      <c r="B24" s="8"/>
      <c r="C24" s="75">
        <f>SUM(C10:C23)+C6</f>
        <v>25994</v>
      </c>
      <c r="D24" s="23"/>
      <c r="E24" s="75">
        <f>SUM(E10:E23)+E6</f>
        <v>19428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76" t="s">
        <v>91</v>
      </c>
      <c r="B25" s="67"/>
      <c r="C25" s="77">
        <v>3</v>
      </c>
      <c r="D25" s="69"/>
      <c r="E25" s="77">
        <v>440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31" t="s">
        <v>92</v>
      </c>
      <c r="B26" s="8"/>
      <c r="C26" s="1" t="s">
        <v>76</v>
      </c>
      <c r="D26" s="23"/>
      <c r="E26" s="1" t="s">
        <v>76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66" t="s">
        <v>93</v>
      </c>
      <c r="B27" s="67"/>
      <c r="C27" s="72">
        <v>-147950</v>
      </c>
      <c r="D27" s="69"/>
      <c r="E27" s="72">
        <v>-38076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7" t="s">
        <v>94</v>
      </c>
      <c r="B28" s="8"/>
      <c r="C28" s="14">
        <v>-7954</v>
      </c>
      <c r="D28" s="23"/>
      <c r="E28" s="14">
        <v>-7233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66" t="s">
        <v>95</v>
      </c>
      <c r="B29" s="67"/>
      <c r="C29" s="68">
        <v>496</v>
      </c>
      <c r="D29" s="69"/>
      <c r="E29" s="68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12" t="s">
        <v>96</v>
      </c>
      <c r="B30" s="8"/>
      <c r="C30" s="13">
        <f>SUM(C27:C29)</f>
        <v>-155408</v>
      </c>
      <c r="D30" s="23"/>
      <c r="E30" s="21">
        <f>SUM(E27:E29)</f>
        <v>-45309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73" t="s">
        <v>97</v>
      </c>
      <c r="B31" s="67"/>
      <c r="C31" s="77">
        <v>0</v>
      </c>
      <c r="D31" s="69"/>
      <c r="E31" s="77">
        <v>-183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31" t="s">
        <v>98</v>
      </c>
      <c r="B32" s="8"/>
      <c r="C32" s="1" t="s">
        <v>76</v>
      </c>
      <c r="D32" s="23"/>
      <c r="E32" s="1" t="s">
        <v>76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">
      <c r="A33" s="66" t="s">
        <v>99</v>
      </c>
      <c r="B33" s="67"/>
      <c r="C33" s="72">
        <v>-20791</v>
      </c>
      <c r="D33" s="69"/>
      <c r="E33" s="72">
        <v>-19055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">
      <c r="A34" s="7" t="s">
        <v>100</v>
      </c>
      <c r="B34" s="8"/>
      <c r="C34" s="14">
        <v>-346</v>
      </c>
      <c r="D34" s="23"/>
      <c r="E34" s="14">
        <v>-436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">
      <c r="A35" s="66" t="s">
        <v>101</v>
      </c>
      <c r="B35" s="67"/>
      <c r="C35" s="72">
        <v>49717</v>
      </c>
      <c r="D35" s="69"/>
      <c r="E35" s="72">
        <v>6458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">
      <c r="A36" s="7" t="s">
        <v>102</v>
      </c>
      <c r="B36" s="8"/>
      <c r="C36" s="14">
        <v>0</v>
      </c>
      <c r="D36" s="23"/>
      <c r="E36" s="14">
        <v>-67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">
      <c r="A37" s="66" t="s">
        <v>103</v>
      </c>
      <c r="B37" s="67"/>
      <c r="C37" s="72">
        <v>0</v>
      </c>
      <c r="D37" s="69"/>
      <c r="E37" s="72">
        <v>28300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">
      <c r="A38" s="7" t="s">
        <v>104</v>
      </c>
      <c r="B38" s="8"/>
      <c r="C38" s="14">
        <v>105500</v>
      </c>
      <c r="D38" s="23"/>
      <c r="E38" s="14">
        <v>15300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">
      <c r="A39" s="66" t="s">
        <v>105</v>
      </c>
      <c r="B39" s="67"/>
      <c r="C39" s="72">
        <v>-2141</v>
      </c>
      <c r="D39" s="69"/>
      <c r="E39" s="72">
        <v>-1736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A40" s="7" t="s">
        <v>106</v>
      </c>
      <c r="B40" s="8"/>
      <c r="C40" s="14">
        <v>0</v>
      </c>
      <c r="D40" s="23"/>
      <c r="E40" s="14">
        <v>-434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A41" s="66" t="s">
        <v>107</v>
      </c>
      <c r="B41" s="67"/>
      <c r="C41" s="72">
        <v>-86</v>
      </c>
      <c r="D41" s="69"/>
      <c r="E41" s="72"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A42" s="7" t="s">
        <v>108</v>
      </c>
      <c r="B42" s="8"/>
      <c r="C42" s="34">
        <v>-1018</v>
      </c>
      <c r="D42" s="23"/>
      <c r="E42" s="34">
        <v>-24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A43" s="73" t="s">
        <v>109</v>
      </c>
      <c r="B43" s="67"/>
      <c r="C43" s="78">
        <f>SUM(C33:C42)</f>
        <v>130835</v>
      </c>
      <c r="D43" s="69"/>
      <c r="E43" s="77">
        <f>SUM(E33:E42)</f>
        <v>28306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12" t="s">
        <v>110</v>
      </c>
      <c r="B44" s="8"/>
      <c r="C44" s="21">
        <v>0</v>
      </c>
      <c r="D44" s="23"/>
      <c r="E44" s="21">
        <v>-2905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71" t="s">
        <v>111</v>
      </c>
      <c r="B45" s="67"/>
      <c r="C45" s="72">
        <f>C24+C30+C43+C25+C31+C44</f>
        <v>1424</v>
      </c>
      <c r="D45" s="69"/>
      <c r="E45" s="72">
        <f>E24+E30+E43+E25+E31+E44</f>
        <v>-223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A46" s="1" t="s">
        <v>112</v>
      </c>
      <c r="B46" s="8"/>
      <c r="C46" s="34">
        <v>4236</v>
      </c>
      <c r="D46" s="23"/>
      <c r="E46" s="34">
        <v>6491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">
      <c r="A47" s="71" t="s">
        <v>113</v>
      </c>
      <c r="B47" s="67"/>
      <c r="C47" s="79">
        <f>+C45+C46</f>
        <v>5660</v>
      </c>
      <c r="D47" s="69"/>
      <c r="E47" s="79">
        <f>+E45+E46</f>
        <v>6268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51" customHeight="1" x14ac:dyDescent="0.2">
      <c r="A50" s="104" t="s">
        <v>114</v>
      </c>
      <c r="B50" s="106"/>
      <c r="C50" s="111"/>
      <c r="D50" s="111"/>
      <c r="E50" s="1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">
      <c r="A52" s="45"/>
      <c r="B52" s="8"/>
      <c r="C52" s="108" t="s">
        <v>36</v>
      </c>
      <c r="D52" s="112"/>
      <c r="E52" s="11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45"/>
      <c r="B53" s="8"/>
      <c r="C53" s="30">
        <v>2015</v>
      </c>
      <c r="D53" s="65"/>
      <c r="E53" s="30">
        <v>2014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31" t="s">
        <v>115</v>
      </c>
      <c r="B54" s="8"/>
      <c r="C54" s="1" t="s">
        <v>76</v>
      </c>
      <c r="D54" s="23"/>
      <c r="E54" s="1" t="s">
        <v>76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">
      <c r="A55" s="7" t="s">
        <v>116</v>
      </c>
      <c r="B55" s="8"/>
      <c r="C55" s="9">
        <v>9826</v>
      </c>
      <c r="D55" s="19"/>
      <c r="E55" s="9">
        <v>6852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">
      <c r="A56" s="10" t="s">
        <v>117</v>
      </c>
      <c r="B56" s="6"/>
      <c r="C56" s="32">
        <v>315</v>
      </c>
      <c r="D56" s="20"/>
      <c r="E56" s="32">
        <v>238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">
      <c r="A57" s="31" t="s">
        <v>118</v>
      </c>
      <c r="B57" s="8"/>
      <c r="C57" s="19"/>
      <c r="D57" s="19"/>
      <c r="E57" s="1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">
      <c r="A58" s="10" t="s">
        <v>119</v>
      </c>
      <c r="B58" s="6"/>
      <c r="C58" s="32">
        <v>57</v>
      </c>
      <c r="D58" s="20"/>
      <c r="E58" s="32">
        <v>6111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">
      <c r="A59" s="7" t="s">
        <v>120</v>
      </c>
      <c r="B59" s="8"/>
      <c r="C59" s="9">
        <v>1057</v>
      </c>
      <c r="D59" s="23"/>
      <c r="E59" s="9">
        <v>888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">
      <c r="A60" s="10" t="s">
        <v>121</v>
      </c>
      <c r="B60" s="6"/>
      <c r="C60" s="32">
        <v>71</v>
      </c>
      <c r="D60" s="33"/>
      <c r="E60" s="32">
        <v>71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2">
      <c r="A61" s="7" t="s">
        <v>122</v>
      </c>
      <c r="B61" s="8"/>
      <c r="C61" s="9">
        <v>84</v>
      </c>
      <c r="D61" s="23"/>
      <c r="E61" s="9">
        <v>1452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2">
      <c r="A62" s="10" t="s">
        <v>123</v>
      </c>
      <c r="B62" s="6"/>
      <c r="C62" s="32">
        <v>-106</v>
      </c>
      <c r="D62" s="33"/>
      <c r="E62" s="32">
        <v>49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2">
      <c r="A63" s="7" t="s">
        <v>124</v>
      </c>
      <c r="B63" s="8"/>
      <c r="C63" s="9">
        <v>-460</v>
      </c>
      <c r="D63" s="23"/>
      <c r="E63" s="9">
        <v>48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2">
      <c r="A64" s="10" t="s">
        <v>125</v>
      </c>
      <c r="B64" s="6"/>
      <c r="C64" s="32">
        <v>1333</v>
      </c>
      <c r="D64" s="33"/>
      <c r="E64" s="32"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</sheetData>
  <mergeCells count="4">
    <mergeCell ref="A1:E1"/>
    <mergeCell ref="C2:E2"/>
    <mergeCell ref="A50:E50"/>
    <mergeCell ref="C52:E52"/>
  </mergeCells>
  <pageMargins left="0.7" right="0.7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sqref="A1:I1"/>
    </sheetView>
  </sheetViews>
  <sheetFormatPr defaultColWidth="21.5" defaultRowHeight="12.75" x14ac:dyDescent="0.2"/>
  <cols>
    <col min="1" max="1" width="67.1640625" customWidth="1"/>
    <col min="2" max="2" width="0.6640625" customWidth="1"/>
    <col min="3" max="3" width="10.6640625" customWidth="1"/>
    <col min="4" max="4" width="0.6640625" customWidth="1"/>
    <col min="5" max="5" width="10.6640625" customWidth="1"/>
    <col min="6" max="6" width="1.83203125" customWidth="1"/>
    <col min="7" max="7" width="10.6640625" customWidth="1"/>
    <col min="8" max="8" width="0.6640625" customWidth="1"/>
    <col min="9" max="9" width="10.6640625" customWidth="1"/>
  </cols>
  <sheetData>
    <row r="1" spans="1:9" ht="42.75" customHeight="1" x14ac:dyDescent="0.2">
      <c r="A1" s="104" t="s">
        <v>126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2">
      <c r="A2" s="8"/>
      <c r="B2" s="8"/>
      <c r="C2" s="29"/>
      <c r="D2" s="29"/>
      <c r="E2" s="29"/>
    </row>
    <row r="3" spans="1:9" ht="25.5" customHeight="1" x14ac:dyDescent="0.2">
      <c r="A3" s="1" t="s">
        <v>76</v>
      </c>
      <c r="B3" s="8"/>
      <c r="C3" s="108" t="s">
        <v>35</v>
      </c>
      <c r="D3" s="109"/>
      <c r="E3" s="109"/>
      <c r="F3" s="8"/>
      <c r="G3" s="108" t="s">
        <v>36</v>
      </c>
      <c r="H3" s="109"/>
      <c r="I3" s="109"/>
    </row>
    <row r="4" spans="1:9" x14ac:dyDescent="0.2">
      <c r="A4" s="80" t="s">
        <v>127</v>
      </c>
      <c r="B4" s="8"/>
      <c r="C4" s="30">
        <v>2015</v>
      </c>
      <c r="D4" s="46"/>
      <c r="E4" s="30">
        <v>2014</v>
      </c>
      <c r="F4" s="8"/>
      <c r="G4" s="30">
        <v>2015</v>
      </c>
      <c r="H4" s="46"/>
      <c r="I4" s="30">
        <v>2014</v>
      </c>
    </row>
    <row r="5" spans="1:9" x14ac:dyDescent="0.2">
      <c r="A5" s="81" t="s">
        <v>58</v>
      </c>
      <c r="B5" s="8"/>
      <c r="C5" s="82">
        <v>1570</v>
      </c>
      <c r="D5" s="19"/>
      <c r="E5" s="82">
        <v>1103</v>
      </c>
      <c r="F5" s="8"/>
      <c r="G5" s="82">
        <v>4698</v>
      </c>
      <c r="H5" s="8"/>
      <c r="I5" s="82">
        <v>4728</v>
      </c>
    </row>
    <row r="6" spans="1:9" ht="15.75" x14ac:dyDescent="0.2">
      <c r="A6" s="26" t="s">
        <v>128</v>
      </c>
      <c r="B6" s="6"/>
      <c r="C6" s="15">
        <v>5121</v>
      </c>
      <c r="D6" s="33"/>
      <c r="E6" s="15">
        <v>3975</v>
      </c>
      <c r="F6" s="6"/>
      <c r="G6" s="15">
        <v>14304</v>
      </c>
      <c r="H6" s="6"/>
      <c r="I6" s="15">
        <v>11747</v>
      </c>
    </row>
    <row r="7" spans="1:9" ht="15.75" x14ac:dyDescent="0.2">
      <c r="A7" s="12" t="s">
        <v>129</v>
      </c>
      <c r="B7" s="8"/>
      <c r="C7" s="14">
        <v>148</v>
      </c>
      <c r="D7" s="23"/>
      <c r="E7" s="14">
        <v>0</v>
      </c>
      <c r="F7" s="8"/>
      <c r="G7" s="14">
        <v>248</v>
      </c>
      <c r="H7" s="8"/>
      <c r="I7" s="14">
        <v>109</v>
      </c>
    </row>
    <row r="8" spans="1:9" ht="15.75" x14ac:dyDescent="0.2">
      <c r="A8" s="26" t="s">
        <v>130</v>
      </c>
      <c r="B8" s="6"/>
      <c r="C8" s="11">
        <v>25</v>
      </c>
      <c r="D8" s="33"/>
      <c r="E8" s="11">
        <v>18</v>
      </c>
      <c r="F8" s="6"/>
      <c r="G8" s="11">
        <v>78</v>
      </c>
      <c r="H8" s="6"/>
      <c r="I8" s="11">
        <v>105</v>
      </c>
    </row>
    <row r="9" spans="1:9" x14ac:dyDescent="0.2">
      <c r="A9" s="1" t="s">
        <v>131</v>
      </c>
      <c r="B9" s="8"/>
      <c r="C9" s="13">
        <f>SUM(C5:C8)</f>
        <v>6864</v>
      </c>
      <c r="D9" s="23"/>
      <c r="E9" s="13">
        <f>SUM(E5:E8)</f>
        <v>5096</v>
      </c>
      <c r="F9" s="8"/>
      <c r="G9" s="13">
        <f>SUM(G5:G8)</f>
        <v>19328</v>
      </c>
      <c r="H9" s="8"/>
      <c r="I9" s="13">
        <f>SUM(I5:I8)</f>
        <v>16689</v>
      </c>
    </row>
    <row r="10" spans="1:9" x14ac:dyDescent="0.2">
      <c r="A10" s="6"/>
      <c r="B10" s="6"/>
      <c r="C10" s="38"/>
      <c r="D10" s="33"/>
      <c r="E10" s="38"/>
      <c r="F10" s="6"/>
      <c r="G10" s="38"/>
      <c r="H10" s="6"/>
      <c r="I10" s="38"/>
    </row>
    <row r="11" spans="1:9" x14ac:dyDescent="0.2">
      <c r="A11" s="12" t="s">
        <v>132</v>
      </c>
      <c r="B11" s="8"/>
      <c r="C11" s="14">
        <v>1859</v>
      </c>
      <c r="D11" s="23"/>
      <c r="E11" s="14">
        <v>1485</v>
      </c>
      <c r="F11" s="8"/>
      <c r="G11" s="14">
        <v>5202</v>
      </c>
      <c r="H11" s="8"/>
      <c r="I11" s="14">
        <v>3092</v>
      </c>
    </row>
    <row r="12" spans="1:9" x14ac:dyDescent="0.2">
      <c r="A12" s="26" t="s">
        <v>133</v>
      </c>
      <c r="B12" s="6"/>
      <c r="C12" s="15">
        <v>729</v>
      </c>
      <c r="D12" s="33"/>
      <c r="E12" s="15">
        <v>365</v>
      </c>
      <c r="F12" s="6"/>
      <c r="G12" s="15">
        <v>1569</v>
      </c>
      <c r="H12" s="6"/>
      <c r="I12" s="15">
        <v>673</v>
      </c>
    </row>
    <row r="13" spans="1:9" x14ac:dyDescent="0.2">
      <c r="A13" s="12" t="s">
        <v>134</v>
      </c>
      <c r="B13" s="8"/>
      <c r="C13" s="34">
        <v>0</v>
      </c>
      <c r="D13" s="23"/>
      <c r="E13" s="34">
        <v>0</v>
      </c>
      <c r="F13" s="8"/>
      <c r="G13" s="34">
        <v>0</v>
      </c>
      <c r="H13" s="8"/>
      <c r="I13" s="34">
        <v>156</v>
      </c>
    </row>
    <row r="14" spans="1:9" x14ac:dyDescent="0.2">
      <c r="A14" s="5" t="s">
        <v>135</v>
      </c>
      <c r="B14" s="6"/>
      <c r="C14" s="27">
        <f>SUM(C9:C13)</f>
        <v>9452</v>
      </c>
      <c r="D14" s="33"/>
      <c r="E14" s="27">
        <f>SUM(E9:E13)</f>
        <v>6946</v>
      </c>
      <c r="F14" s="6"/>
      <c r="G14" s="27">
        <f>SUM(G9:G13)</f>
        <v>26099</v>
      </c>
      <c r="H14" s="6"/>
      <c r="I14" s="27">
        <f>SUM(I9:I13)</f>
        <v>20610</v>
      </c>
    </row>
    <row r="15" spans="1:9" x14ac:dyDescent="0.2">
      <c r="A15" s="8"/>
      <c r="B15" s="8"/>
      <c r="C15" s="36"/>
      <c r="D15" s="23"/>
      <c r="E15" s="36"/>
      <c r="F15" s="8"/>
      <c r="G15" s="36"/>
      <c r="H15" s="8"/>
      <c r="I15" s="36"/>
    </row>
    <row r="16" spans="1:9" x14ac:dyDescent="0.2">
      <c r="A16" s="83" t="s">
        <v>136</v>
      </c>
      <c r="B16" s="84"/>
      <c r="C16" s="85"/>
      <c r="D16" s="86"/>
      <c r="E16" s="85"/>
      <c r="F16" s="84"/>
      <c r="G16" s="85"/>
      <c r="H16" s="84"/>
      <c r="I16" s="85"/>
    </row>
    <row r="17" spans="1:9" x14ac:dyDescent="0.2">
      <c r="A17" s="31" t="s">
        <v>137</v>
      </c>
      <c r="B17" s="8"/>
      <c r="C17" s="36"/>
      <c r="D17" s="23"/>
      <c r="E17" s="36"/>
      <c r="F17" s="8"/>
      <c r="G17" s="36"/>
      <c r="H17" s="8"/>
      <c r="I17" s="36"/>
    </row>
    <row r="18" spans="1:9" x14ac:dyDescent="0.2">
      <c r="A18" s="26" t="s">
        <v>131</v>
      </c>
      <c r="B18" s="6"/>
      <c r="C18" s="32">
        <f>C9</f>
        <v>6864</v>
      </c>
      <c r="D18" s="33"/>
      <c r="E18" s="32">
        <f>E9</f>
        <v>5096</v>
      </c>
      <c r="F18" s="6"/>
      <c r="G18" s="32">
        <f>G9</f>
        <v>19328</v>
      </c>
      <c r="H18" s="6"/>
      <c r="I18" s="32">
        <f>I9</f>
        <v>16689</v>
      </c>
    </row>
    <row r="19" spans="1:9" x14ac:dyDescent="0.2">
      <c r="A19" s="87" t="s">
        <v>138</v>
      </c>
      <c r="B19" s="8"/>
      <c r="C19" s="34">
        <v>-130</v>
      </c>
      <c r="D19" s="23"/>
      <c r="E19" s="34">
        <v>-54</v>
      </c>
      <c r="F19" s="8"/>
      <c r="G19" s="34">
        <v>-400</v>
      </c>
      <c r="H19" s="8"/>
      <c r="I19" s="34">
        <v>-127</v>
      </c>
    </row>
    <row r="20" spans="1:9" ht="25.5" x14ac:dyDescent="0.2">
      <c r="A20" s="88" t="s">
        <v>139</v>
      </c>
      <c r="B20" s="6"/>
      <c r="C20" s="89">
        <f>C18+C19</f>
        <v>6734</v>
      </c>
      <c r="D20" s="33"/>
      <c r="E20" s="89">
        <f>E18+E19</f>
        <v>5042</v>
      </c>
      <c r="F20" s="6"/>
      <c r="G20" s="89">
        <f>G18+G19</f>
        <v>18928</v>
      </c>
      <c r="H20" s="6"/>
      <c r="I20" s="89">
        <f>I18+I19</f>
        <v>16562</v>
      </c>
    </row>
    <row r="21" spans="1:9" ht="25.5" x14ac:dyDescent="0.2">
      <c r="A21" s="87" t="s">
        <v>140</v>
      </c>
      <c r="B21" s="8"/>
      <c r="C21" s="90">
        <f>C14+C19</f>
        <v>9322</v>
      </c>
      <c r="D21" s="23"/>
      <c r="E21" s="90">
        <f>E14+E19</f>
        <v>6892</v>
      </c>
      <c r="F21" s="8"/>
      <c r="G21" s="90">
        <f>G14+G19</f>
        <v>25699</v>
      </c>
      <c r="H21" s="8"/>
      <c r="I21" s="90">
        <f>I14+I19</f>
        <v>20483</v>
      </c>
    </row>
    <row r="22" spans="1:9" x14ac:dyDescent="0.2">
      <c r="A22" s="6"/>
      <c r="B22" s="6"/>
      <c r="C22" s="38"/>
      <c r="D22" s="33"/>
      <c r="E22" s="38"/>
      <c r="F22" s="6"/>
      <c r="G22" s="38"/>
      <c r="H22" s="6"/>
      <c r="I22" s="38"/>
    </row>
    <row r="23" spans="1:9" x14ac:dyDescent="0.2">
      <c r="A23" s="31" t="s">
        <v>141</v>
      </c>
      <c r="B23" s="8"/>
      <c r="C23" s="36"/>
      <c r="D23" s="23"/>
      <c r="E23" s="36"/>
      <c r="F23" s="8"/>
      <c r="G23" s="36"/>
      <c r="H23" s="8"/>
      <c r="I23" s="36"/>
    </row>
    <row r="24" spans="1:9" x14ac:dyDescent="0.2">
      <c r="A24" s="88" t="s">
        <v>142</v>
      </c>
      <c r="B24" s="6"/>
      <c r="C24" s="15">
        <v>26476</v>
      </c>
      <c r="D24" s="33"/>
      <c r="E24" s="15">
        <v>22482</v>
      </c>
      <c r="F24" s="6"/>
      <c r="G24" s="15">
        <v>23988</v>
      </c>
      <c r="H24" s="6"/>
      <c r="I24" s="15">
        <v>22182</v>
      </c>
    </row>
    <row r="25" spans="1:9" x14ac:dyDescent="0.2">
      <c r="A25" s="87" t="s">
        <v>143</v>
      </c>
      <c r="B25" s="8"/>
      <c r="C25" s="34">
        <v>435</v>
      </c>
      <c r="D25" s="23"/>
      <c r="E25" s="34">
        <v>425</v>
      </c>
      <c r="F25" s="8"/>
      <c r="G25" s="34">
        <v>406</v>
      </c>
      <c r="H25" s="8"/>
      <c r="I25" s="34">
        <v>495</v>
      </c>
    </row>
    <row r="26" spans="1:9" ht="25.5" x14ac:dyDescent="0.2">
      <c r="A26" s="88" t="s">
        <v>144</v>
      </c>
      <c r="B26" s="6"/>
      <c r="C26" s="22">
        <f>C24+C25</f>
        <v>26911</v>
      </c>
      <c r="D26" s="33"/>
      <c r="E26" s="22">
        <f>E24+E25</f>
        <v>22907</v>
      </c>
      <c r="F26" s="6"/>
      <c r="G26" s="22">
        <f>G24+G25</f>
        <v>24394</v>
      </c>
      <c r="H26" s="6"/>
      <c r="I26" s="22">
        <f>I24+I25</f>
        <v>22677</v>
      </c>
    </row>
    <row r="27" spans="1:9" x14ac:dyDescent="0.2">
      <c r="A27" s="91"/>
      <c r="B27" s="8"/>
      <c r="C27" s="36"/>
      <c r="D27" s="23"/>
      <c r="E27" s="36"/>
      <c r="F27" s="8"/>
      <c r="G27" s="36"/>
      <c r="H27" s="8"/>
      <c r="I27" s="36"/>
    </row>
    <row r="28" spans="1:9" x14ac:dyDescent="0.2">
      <c r="A28" s="26" t="s">
        <v>145</v>
      </c>
      <c r="B28" s="6"/>
      <c r="C28" s="38"/>
      <c r="D28" s="33"/>
      <c r="E28" s="38"/>
      <c r="F28" s="6"/>
      <c r="G28" s="38"/>
      <c r="H28" s="6"/>
      <c r="I28" s="38"/>
    </row>
    <row r="29" spans="1:9" x14ac:dyDescent="0.2">
      <c r="A29" s="12" t="s">
        <v>146</v>
      </c>
      <c r="B29" s="8"/>
      <c r="C29" s="34">
        <v>606</v>
      </c>
      <c r="D29" s="23"/>
      <c r="E29" s="34">
        <v>208</v>
      </c>
      <c r="F29" s="8"/>
      <c r="G29" s="34">
        <v>595</v>
      </c>
      <c r="H29" s="8"/>
      <c r="I29" s="34">
        <v>177</v>
      </c>
    </row>
    <row r="30" spans="1:9" ht="25.5" x14ac:dyDescent="0.2">
      <c r="A30" s="88" t="s">
        <v>147</v>
      </c>
      <c r="B30" s="6"/>
      <c r="C30" s="92">
        <f>C26+C29</f>
        <v>27517</v>
      </c>
      <c r="D30" s="33"/>
      <c r="E30" s="92">
        <f>E26+E29</f>
        <v>23115</v>
      </c>
      <c r="F30" s="6"/>
      <c r="G30" s="92">
        <f>G26+G29</f>
        <v>24989</v>
      </c>
      <c r="H30" s="6"/>
      <c r="I30" s="92">
        <f>I26+I29</f>
        <v>22854</v>
      </c>
    </row>
    <row r="31" spans="1:9" x14ac:dyDescent="0.2">
      <c r="A31" s="8"/>
      <c r="B31" s="8"/>
      <c r="C31" s="36"/>
      <c r="D31" s="36"/>
      <c r="E31" s="36"/>
      <c r="F31" s="8"/>
      <c r="G31" s="36"/>
      <c r="H31" s="8"/>
      <c r="I31" s="36"/>
    </row>
    <row r="32" spans="1:9" x14ac:dyDescent="0.2">
      <c r="A32" s="5" t="s">
        <v>148</v>
      </c>
      <c r="B32" s="6"/>
      <c r="C32" s="93">
        <f>C20/C26</f>
        <v>0.2502322470365278</v>
      </c>
      <c r="D32" s="38"/>
      <c r="E32" s="93">
        <f>E20/E26</f>
        <v>0.22010739075391803</v>
      </c>
      <c r="F32" s="6"/>
      <c r="G32" s="93">
        <f>G20/G26</f>
        <v>0.77592850700992044</v>
      </c>
      <c r="H32" s="6"/>
      <c r="I32" s="93">
        <f>I20/I26</f>
        <v>0.73034351986594348</v>
      </c>
    </row>
    <row r="33" spans="1:10" x14ac:dyDescent="0.2">
      <c r="A33" s="1" t="s">
        <v>149</v>
      </c>
      <c r="B33" s="8"/>
      <c r="C33" s="48">
        <f>C20/C30</f>
        <v>0.24472144492495548</v>
      </c>
      <c r="D33" s="36"/>
      <c r="E33" s="48">
        <f>E20/E30</f>
        <v>0.218126757516764</v>
      </c>
      <c r="F33" s="8"/>
      <c r="G33" s="48">
        <f>G20/G30</f>
        <v>0.75745327944295493</v>
      </c>
      <c r="H33" s="8"/>
      <c r="I33" s="48">
        <f>I20/I30</f>
        <v>0.72468714448236637</v>
      </c>
    </row>
    <row r="34" spans="1:10" x14ac:dyDescent="0.2">
      <c r="A34" s="6"/>
      <c r="B34" s="6"/>
      <c r="C34" s="38"/>
      <c r="D34" s="38"/>
      <c r="E34" s="38"/>
      <c r="F34" s="6"/>
      <c r="G34" s="38"/>
      <c r="H34" s="6"/>
      <c r="I34" s="38"/>
    </row>
    <row r="35" spans="1:10" x14ac:dyDescent="0.2">
      <c r="A35" s="1" t="s">
        <v>150</v>
      </c>
      <c r="B35" s="8"/>
      <c r="C35" s="48">
        <f>C21/C26</f>
        <v>0.34640109992196499</v>
      </c>
      <c r="D35" s="36"/>
      <c r="E35" s="48">
        <f>E21/E26</f>
        <v>0.30086873008250753</v>
      </c>
      <c r="F35" s="8"/>
      <c r="G35" s="48">
        <f>G21/G26</f>
        <v>1.0534967614987292</v>
      </c>
      <c r="H35" s="8"/>
      <c r="I35" s="48">
        <f>I21/I26</f>
        <v>0.90324998897561404</v>
      </c>
    </row>
    <row r="36" spans="1:10" x14ac:dyDescent="0.2">
      <c r="A36" s="50" t="s">
        <v>151</v>
      </c>
      <c r="B36" s="6"/>
      <c r="C36" s="93">
        <f>C21/C30</f>
        <v>0.33877239524657482</v>
      </c>
      <c r="D36" s="38"/>
      <c r="E36" s="93">
        <f>E21/E30</f>
        <v>0.29816136707765523</v>
      </c>
      <c r="F36" s="6"/>
      <c r="G36" s="93">
        <f>G21/G30</f>
        <v>1.0284125015006602</v>
      </c>
      <c r="H36" s="6"/>
      <c r="I36" s="93">
        <f>I21/I30</f>
        <v>0.89625448499168636</v>
      </c>
    </row>
    <row r="37" spans="1:10" x14ac:dyDescent="0.2">
      <c r="A37" s="94"/>
      <c r="B37" s="8"/>
      <c r="C37" s="95"/>
      <c r="D37" s="36"/>
      <c r="E37" s="95"/>
    </row>
    <row r="38" spans="1:10" ht="15.75" x14ac:dyDescent="0.2">
      <c r="A38" s="96" t="s">
        <v>152</v>
      </c>
      <c r="B38" s="8"/>
      <c r="C38" s="14"/>
      <c r="D38" s="23"/>
      <c r="E38" s="14"/>
      <c r="F38" s="8"/>
      <c r="G38" s="8"/>
      <c r="H38" s="8"/>
      <c r="I38" s="8"/>
      <c r="J38" s="8"/>
    </row>
    <row r="39" spans="1:10" x14ac:dyDescent="0.2">
      <c r="A39" s="97"/>
      <c r="B39" s="8"/>
      <c r="C39" s="14"/>
      <c r="D39" s="23"/>
      <c r="E39" s="14"/>
      <c r="F39" s="8"/>
      <c r="G39" s="8"/>
      <c r="H39" s="8"/>
      <c r="I39" s="8"/>
      <c r="J39" s="8"/>
    </row>
    <row r="40" spans="1:10" x14ac:dyDescent="0.2">
      <c r="A40" s="97"/>
      <c r="B40" s="8"/>
      <c r="C40" s="14"/>
      <c r="D40" s="23"/>
      <c r="E40" s="14"/>
      <c r="F40" s="8"/>
      <c r="G40" s="8"/>
      <c r="H40" s="8"/>
      <c r="I40" s="8"/>
      <c r="J40" s="8"/>
    </row>
    <row r="41" spans="1:10" ht="42.6" customHeight="1" x14ac:dyDescent="0.2">
      <c r="A41" s="104" t="s">
        <v>153</v>
      </c>
      <c r="B41" s="104"/>
      <c r="C41" s="104"/>
      <c r="D41" s="104"/>
      <c r="E41" s="104"/>
      <c r="F41" s="104"/>
      <c r="G41" s="104"/>
      <c r="H41" s="104"/>
      <c r="I41" s="104"/>
      <c r="J41" s="8"/>
    </row>
    <row r="42" spans="1:10" x14ac:dyDescent="0.2">
      <c r="A42" s="8"/>
      <c r="B42" s="8"/>
      <c r="C42" s="116"/>
      <c r="D42" s="116"/>
      <c r="E42" s="116"/>
      <c r="F42" s="8"/>
      <c r="G42" s="8"/>
      <c r="H42" s="8"/>
      <c r="I42" s="8"/>
      <c r="J42" s="8"/>
    </row>
    <row r="43" spans="1:10" ht="27" customHeight="1" x14ac:dyDescent="0.2">
      <c r="A43" s="1" t="s">
        <v>76</v>
      </c>
      <c r="B43" s="8"/>
      <c r="C43" s="108" t="s">
        <v>35</v>
      </c>
      <c r="D43" s="114"/>
      <c r="E43" s="115"/>
      <c r="F43" s="8"/>
      <c r="G43" s="108" t="s">
        <v>36</v>
      </c>
      <c r="H43" s="109"/>
      <c r="I43" s="109"/>
      <c r="J43" s="8"/>
    </row>
    <row r="44" spans="1:10" x14ac:dyDescent="0.2">
      <c r="A44" s="1" t="s">
        <v>76</v>
      </c>
      <c r="B44" s="8"/>
      <c r="C44" s="30">
        <v>2015</v>
      </c>
      <c r="D44" s="46"/>
      <c r="E44" s="30">
        <v>2014</v>
      </c>
      <c r="F44" s="8"/>
      <c r="G44" s="30">
        <v>2015</v>
      </c>
      <c r="H44" s="46"/>
      <c r="I44" s="30">
        <v>2014</v>
      </c>
      <c r="J44" s="8"/>
    </row>
    <row r="45" spans="1:10" x14ac:dyDescent="0.2">
      <c r="A45" s="80" t="s">
        <v>154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">
      <c r="A46" s="8"/>
      <c r="B46" s="8"/>
      <c r="C46" s="36"/>
      <c r="D46" s="36"/>
      <c r="E46" s="36"/>
      <c r="F46" s="8"/>
      <c r="G46" s="8"/>
      <c r="H46" s="8"/>
      <c r="I46" s="8"/>
      <c r="J46" s="8"/>
    </row>
    <row r="47" spans="1:10" x14ac:dyDescent="0.2">
      <c r="A47" s="50" t="s">
        <v>58</v>
      </c>
      <c r="B47" s="6"/>
      <c r="C47" s="32">
        <v>1570</v>
      </c>
      <c r="D47" s="20"/>
      <c r="E47" s="32">
        <v>1103</v>
      </c>
      <c r="F47" s="6"/>
      <c r="G47" s="32">
        <v>4698</v>
      </c>
      <c r="H47" s="6"/>
      <c r="I47" s="32">
        <v>4728</v>
      </c>
      <c r="J47" s="8"/>
    </row>
    <row r="48" spans="1:10" x14ac:dyDescent="0.2">
      <c r="A48" s="12" t="s">
        <v>155</v>
      </c>
      <c r="B48" s="8"/>
      <c r="C48" s="14">
        <v>5687</v>
      </c>
      <c r="D48" s="23"/>
      <c r="E48" s="14">
        <v>4212</v>
      </c>
      <c r="F48" s="8"/>
      <c r="G48" s="14">
        <v>15170</v>
      </c>
      <c r="H48" s="8"/>
      <c r="I48" s="14">
        <v>10751</v>
      </c>
      <c r="J48" s="8"/>
    </row>
    <row r="49" spans="1:10" x14ac:dyDescent="0.2">
      <c r="A49" s="26" t="s">
        <v>47</v>
      </c>
      <c r="B49" s="6"/>
      <c r="C49" s="15">
        <v>5149</v>
      </c>
      <c r="D49" s="33"/>
      <c r="E49" s="15">
        <v>3924</v>
      </c>
      <c r="F49" s="6"/>
      <c r="G49" s="15">
        <v>14388</v>
      </c>
      <c r="H49" s="6"/>
      <c r="I49" s="15">
        <v>11587</v>
      </c>
      <c r="J49" s="8"/>
    </row>
    <row r="50" spans="1:10" x14ac:dyDescent="0.2">
      <c r="A50" s="12" t="s">
        <v>48</v>
      </c>
      <c r="B50" s="8"/>
      <c r="C50" s="14">
        <v>3740</v>
      </c>
      <c r="D50" s="23"/>
      <c r="E50" s="14">
        <v>2762</v>
      </c>
      <c r="F50" s="8"/>
      <c r="G50" s="14">
        <v>10664</v>
      </c>
      <c r="H50" s="8"/>
      <c r="I50" s="14">
        <v>7525</v>
      </c>
      <c r="J50" s="8"/>
    </row>
    <row r="51" spans="1:10" x14ac:dyDescent="0.2">
      <c r="A51" s="88" t="s">
        <v>49</v>
      </c>
      <c r="B51" s="6"/>
      <c r="C51" s="15">
        <v>-73</v>
      </c>
      <c r="D51" s="33"/>
      <c r="E51" s="15">
        <v>-31</v>
      </c>
      <c r="F51" s="6"/>
      <c r="G51" s="15">
        <v>-244</v>
      </c>
      <c r="H51" s="6"/>
      <c r="I51" s="15">
        <v>-71</v>
      </c>
      <c r="J51" s="8"/>
    </row>
    <row r="52" spans="1:10" x14ac:dyDescent="0.2">
      <c r="A52" s="12" t="s">
        <v>52</v>
      </c>
      <c r="B52" s="36"/>
      <c r="C52" s="14">
        <v>100</v>
      </c>
      <c r="D52" s="23"/>
      <c r="E52" s="14">
        <v>72</v>
      </c>
      <c r="F52" s="36"/>
      <c r="G52" s="14">
        <v>274</v>
      </c>
      <c r="H52" s="23"/>
      <c r="I52" s="14">
        <v>208</v>
      </c>
      <c r="J52" s="8"/>
    </row>
    <row r="53" spans="1:10" x14ac:dyDescent="0.2">
      <c r="A53" s="26" t="s">
        <v>156</v>
      </c>
      <c r="B53" s="38"/>
      <c r="C53" s="15">
        <v>148</v>
      </c>
      <c r="D53" s="33"/>
      <c r="E53" s="15">
        <v>0</v>
      </c>
      <c r="F53" s="6"/>
      <c r="G53" s="15">
        <v>248</v>
      </c>
      <c r="H53" s="6"/>
      <c r="I53" s="15">
        <v>111</v>
      </c>
      <c r="J53" s="8"/>
    </row>
    <row r="54" spans="1:10" x14ac:dyDescent="0.2">
      <c r="A54" s="12" t="s">
        <v>55</v>
      </c>
      <c r="B54" s="8"/>
      <c r="C54" s="14">
        <v>-44</v>
      </c>
      <c r="D54" s="23"/>
      <c r="E54" s="14">
        <v>-112</v>
      </c>
      <c r="F54" s="8"/>
      <c r="G54" s="14">
        <v>-3</v>
      </c>
      <c r="H54" s="8"/>
      <c r="I54" s="14">
        <v>-378</v>
      </c>
      <c r="J54" s="8"/>
    </row>
    <row r="55" spans="1:10" x14ac:dyDescent="0.2">
      <c r="A55" s="26" t="s">
        <v>157</v>
      </c>
      <c r="B55" s="6"/>
      <c r="C55" s="11">
        <v>25</v>
      </c>
      <c r="D55" s="33"/>
      <c r="E55" s="11">
        <v>18</v>
      </c>
      <c r="F55" s="6"/>
      <c r="G55" s="11">
        <v>78</v>
      </c>
      <c r="H55" s="6"/>
      <c r="I55" s="11">
        <v>105</v>
      </c>
      <c r="J55" s="8"/>
    </row>
    <row r="56" spans="1:10" x14ac:dyDescent="0.2">
      <c r="A56" s="1" t="s">
        <v>158</v>
      </c>
      <c r="B56" s="36"/>
      <c r="C56" s="16">
        <f>SUM(C47:C55)</f>
        <v>16302</v>
      </c>
      <c r="D56" s="23"/>
      <c r="E56" s="16">
        <f>SUM(E47:E55)</f>
        <v>11948</v>
      </c>
      <c r="F56" s="8"/>
      <c r="G56" s="16">
        <f>SUM(G47:G55)</f>
        <v>45273</v>
      </c>
      <c r="H56" s="8"/>
      <c r="I56" s="16">
        <f>SUM(I47:I55)</f>
        <v>34566</v>
      </c>
      <c r="J56" s="8"/>
    </row>
    <row r="57" spans="1:10" ht="18.75" customHeight="1" x14ac:dyDescent="0.2">
      <c r="A57" s="97"/>
      <c r="B57" s="8"/>
      <c r="C57" s="14"/>
      <c r="D57" s="23"/>
      <c r="E57" s="14"/>
      <c r="F57" s="8"/>
      <c r="G57" s="8"/>
      <c r="H57" s="8"/>
      <c r="I57" s="8"/>
      <c r="J57" s="8"/>
    </row>
    <row r="58" spans="1:10" ht="18.75" customHeight="1" x14ac:dyDescent="0.2">
      <c r="A58" s="97"/>
      <c r="B58" s="8"/>
      <c r="C58" s="14"/>
      <c r="D58" s="23"/>
      <c r="E58" s="14"/>
      <c r="F58" s="8"/>
      <c r="G58" s="8"/>
      <c r="H58" s="8"/>
      <c r="I58" s="8"/>
      <c r="J58" s="8"/>
    </row>
    <row r="59" spans="1:10" ht="18.75" customHeight="1" x14ac:dyDescent="0.2">
      <c r="A59" s="97"/>
      <c r="B59" s="8"/>
      <c r="C59" s="14"/>
      <c r="D59" s="23"/>
      <c r="E59" s="14"/>
      <c r="F59" s="8"/>
      <c r="G59" s="8"/>
      <c r="H59" s="8"/>
      <c r="I59" s="8"/>
      <c r="J59" s="8"/>
    </row>
    <row r="60" spans="1:10" ht="18.75" customHeight="1" x14ac:dyDescent="0.2">
      <c r="A60" s="97"/>
      <c r="B60" s="8"/>
      <c r="C60" s="14"/>
      <c r="D60" s="23"/>
      <c r="E60" s="14"/>
      <c r="F60" s="8"/>
      <c r="G60" s="8"/>
      <c r="H60" s="8"/>
      <c r="I60" s="8"/>
      <c r="J60" s="8"/>
    </row>
    <row r="61" spans="1:10" ht="18.75" customHeight="1" x14ac:dyDescent="0.2">
      <c r="A61" s="97"/>
      <c r="B61" s="8"/>
      <c r="C61" s="14"/>
      <c r="D61" s="23"/>
      <c r="E61" s="14"/>
      <c r="F61" s="8"/>
      <c r="G61" s="8"/>
      <c r="H61" s="8"/>
      <c r="I61" s="8"/>
      <c r="J61" s="8"/>
    </row>
    <row r="62" spans="1:10" ht="18.75" customHeight="1" x14ac:dyDescent="0.2">
      <c r="A62" s="97"/>
      <c r="B62" s="8"/>
      <c r="C62" s="14"/>
      <c r="D62" s="23"/>
      <c r="E62" s="14"/>
      <c r="F62" s="8"/>
      <c r="G62" s="8"/>
      <c r="H62" s="8"/>
      <c r="I62" s="8"/>
      <c r="J62" s="8"/>
    </row>
    <row r="63" spans="1:10" ht="18.75" customHeight="1" x14ac:dyDescent="0.2">
      <c r="A63" s="97"/>
      <c r="B63" s="8"/>
      <c r="C63" s="14"/>
      <c r="D63" s="23"/>
      <c r="E63" s="14"/>
      <c r="F63" s="8"/>
      <c r="G63" s="8"/>
      <c r="H63" s="8"/>
      <c r="I63" s="8"/>
      <c r="J63" s="8"/>
    </row>
    <row r="64" spans="1:10" ht="18.75" customHeight="1" x14ac:dyDescent="0.2">
      <c r="A64" s="97"/>
      <c r="B64" s="8"/>
      <c r="C64" s="14"/>
      <c r="D64" s="23"/>
      <c r="E64" s="14"/>
      <c r="F64" s="8"/>
      <c r="G64" s="8"/>
      <c r="H64" s="8"/>
      <c r="I64" s="8"/>
      <c r="J64" s="8"/>
    </row>
    <row r="65" spans="1:10" ht="18.75" customHeight="1" x14ac:dyDescent="0.2">
      <c r="A65" s="97"/>
      <c r="B65" s="8"/>
      <c r="C65" s="14"/>
      <c r="D65" s="23"/>
      <c r="E65" s="14"/>
      <c r="F65" s="8"/>
      <c r="G65" s="8"/>
      <c r="H65" s="8"/>
      <c r="I65" s="8"/>
      <c r="J65" s="8"/>
    </row>
    <row r="66" spans="1:10" ht="18.75" customHeight="1" x14ac:dyDescent="0.2">
      <c r="A66" s="97"/>
      <c r="B66" s="8"/>
      <c r="C66" s="14"/>
      <c r="D66" s="23"/>
      <c r="E66" s="14"/>
      <c r="F66" s="8"/>
      <c r="G66" s="8"/>
      <c r="H66" s="8"/>
      <c r="I66" s="8"/>
      <c r="J66" s="8"/>
    </row>
    <row r="67" spans="1:10" ht="18.75" customHeight="1" x14ac:dyDescent="0.2">
      <c r="A67" s="97"/>
      <c r="B67" s="8"/>
      <c r="C67" s="14"/>
      <c r="D67" s="23"/>
      <c r="E67" s="14"/>
      <c r="F67" s="8"/>
      <c r="G67" s="8"/>
      <c r="H67" s="8"/>
      <c r="I67" s="8"/>
      <c r="J67" s="8"/>
    </row>
    <row r="68" spans="1:10" ht="18.75" customHeight="1" x14ac:dyDescent="0.2">
      <c r="A68" s="97"/>
      <c r="B68" s="8"/>
      <c r="C68" s="14"/>
      <c r="D68" s="23"/>
      <c r="E68" s="14"/>
      <c r="F68" s="8"/>
      <c r="G68" s="8"/>
      <c r="H68" s="8"/>
      <c r="I68" s="8"/>
      <c r="J68" s="8"/>
    </row>
    <row r="69" spans="1:10" ht="18.75" customHeight="1" x14ac:dyDescent="0.2">
      <c r="A69" s="97"/>
      <c r="B69" s="8"/>
      <c r="C69" s="14"/>
      <c r="D69" s="23"/>
      <c r="E69" s="14"/>
      <c r="F69" s="8"/>
      <c r="G69" s="8"/>
      <c r="H69" s="8"/>
      <c r="I69" s="8"/>
      <c r="J69" s="8"/>
    </row>
    <row r="70" spans="1:10" ht="18.75" customHeight="1" x14ac:dyDescent="0.2">
      <c r="A70" s="97"/>
      <c r="B70" s="8"/>
      <c r="C70" s="14"/>
      <c r="D70" s="23"/>
      <c r="E70" s="14"/>
      <c r="F70" s="8"/>
      <c r="G70" s="8"/>
      <c r="H70" s="8"/>
      <c r="I70" s="8"/>
      <c r="J70" s="8"/>
    </row>
    <row r="71" spans="1:10" ht="18.75" customHeight="1" x14ac:dyDescent="0.2">
      <c r="A71" s="97"/>
      <c r="B71" s="8"/>
      <c r="C71" s="14"/>
      <c r="D71" s="23"/>
      <c r="E71" s="14"/>
      <c r="F71" s="8"/>
      <c r="G71" s="8"/>
      <c r="H71" s="8"/>
      <c r="I71" s="8"/>
      <c r="J71" s="8"/>
    </row>
    <row r="72" spans="1:10" ht="18.75" customHeight="1" x14ac:dyDescent="0.2">
      <c r="A72" s="97"/>
      <c r="B72" s="8"/>
      <c r="C72" s="14"/>
      <c r="D72" s="23"/>
      <c r="E72" s="14"/>
      <c r="F72" s="8"/>
      <c r="G72" s="8"/>
      <c r="H72" s="8"/>
      <c r="I72" s="8"/>
      <c r="J72" s="8"/>
    </row>
    <row r="73" spans="1:10" ht="18.75" customHeight="1" x14ac:dyDescent="0.2">
      <c r="A73" s="97"/>
      <c r="B73" s="8"/>
      <c r="C73" s="14"/>
      <c r="D73" s="23"/>
      <c r="E73" s="14"/>
      <c r="F73" s="8"/>
      <c r="G73" s="8"/>
      <c r="H73" s="8"/>
      <c r="I73" s="8"/>
      <c r="J73" s="8"/>
    </row>
    <row r="74" spans="1:10" ht="18.75" customHeight="1" x14ac:dyDescent="0.2">
      <c r="A74" s="97"/>
      <c r="B74" s="8"/>
      <c r="C74" s="14"/>
      <c r="D74" s="23"/>
      <c r="E74" s="14"/>
      <c r="F74" s="8"/>
      <c r="G74" s="8"/>
      <c r="H74" s="8"/>
      <c r="I74" s="8"/>
      <c r="J74" s="8"/>
    </row>
    <row r="75" spans="1:10" ht="18.75" customHeight="1" x14ac:dyDescent="0.2">
      <c r="A75" s="97"/>
      <c r="B75" s="8"/>
      <c r="C75" s="14"/>
      <c r="D75" s="23"/>
      <c r="E75" s="14"/>
      <c r="F75" s="8"/>
      <c r="G75" s="8"/>
      <c r="H75" s="8"/>
      <c r="I75" s="8"/>
      <c r="J75" s="8"/>
    </row>
    <row r="76" spans="1:10" ht="18.75" customHeight="1" x14ac:dyDescent="0.2">
      <c r="A76" s="97"/>
      <c r="B76" s="8"/>
      <c r="C76" s="14"/>
      <c r="D76" s="23"/>
      <c r="E76" s="14"/>
      <c r="F76" s="8"/>
      <c r="G76" s="8"/>
      <c r="H76" s="8"/>
      <c r="I76" s="8"/>
      <c r="J76" s="8"/>
    </row>
    <row r="77" spans="1:10" ht="18.75" customHeight="1" x14ac:dyDescent="0.2">
      <c r="A77" s="97"/>
      <c r="B77" s="8"/>
      <c r="C77" s="14"/>
      <c r="D77" s="23"/>
      <c r="E77" s="14"/>
      <c r="F77" s="8"/>
      <c r="G77" s="8"/>
      <c r="H77" s="8"/>
      <c r="I77" s="8"/>
      <c r="J77" s="8"/>
    </row>
    <row r="78" spans="1:10" ht="18.75" customHeight="1" x14ac:dyDescent="0.2">
      <c r="A78" s="97"/>
      <c r="B78" s="8"/>
      <c r="C78" s="14"/>
      <c r="D78" s="23"/>
      <c r="E78" s="14"/>
      <c r="F78" s="8"/>
      <c r="G78" s="8"/>
      <c r="H78" s="8"/>
      <c r="I78" s="8"/>
      <c r="J78" s="8"/>
    </row>
    <row r="79" spans="1:10" ht="18.75" customHeight="1" x14ac:dyDescent="0.2">
      <c r="A79" s="97"/>
      <c r="B79" s="8"/>
      <c r="C79" s="14"/>
      <c r="D79" s="23"/>
      <c r="E79" s="14"/>
      <c r="F79" s="8"/>
      <c r="G79" s="8"/>
      <c r="H79" s="8"/>
      <c r="I79" s="8"/>
      <c r="J79" s="8"/>
    </row>
    <row r="80" spans="1:10" ht="18.75" customHeight="1" x14ac:dyDescent="0.2">
      <c r="A80" s="97"/>
      <c r="B80" s="8"/>
      <c r="C80" s="14"/>
      <c r="D80" s="23"/>
      <c r="E80" s="14"/>
      <c r="F80" s="8"/>
      <c r="G80" s="8"/>
      <c r="H80" s="8"/>
      <c r="I80" s="8"/>
      <c r="J80" s="8"/>
    </row>
    <row r="81" spans="1:10" ht="18.75" customHeight="1" x14ac:dyDescent="0.2">
      <c r="A81" s="97"/>
      <c r="B81" s="8"/>
      <c r="C81" s="14"/>
      <c r="D81" s="23"/>
      <c r="E81" s="14"/>
      <c r="F81" s="8"/>
      <c r="G81" s="8"/>
      <c r="H81" s="8"/>
      <c r="I81" s="8"/>
      <c r="J81" s="8"/>
    </row>
    <row r="82" spans="1:10" ht="18.75" customHeight="1" x14ac:dyDescent="0.2">
      <c r="A82" s="97"/>
      <c r="B82" s="8"/>
      <c r="C82" s="14"/>
      <c r="D82" s="23"/>
      <c r="E82" s="14"/>
      <c r="F82" s="8"/>
      <c r="G82" s="8"/>
      <c r="H82" s="8"/>
      <c r="I82" s="8"/>
      <c r="J82" s="8"/>
    </row>
    <row r="83" spans="1:10" ht="18.75" customHeight="1" x14ac:dyDescent="0.2">
      <c r="A83" s="97"/>
      <c r="B83" s="8"/>
      <c r="C83" s="14"/>
      <c r="D83" s="23"/>
      <c r="E83" s="14"/>
      <c r="F83" s="8"/>
      <c r="G83" s="8"/>
      <c r="H83" s="8"/>
      <c r="I83" s="8"/>
      <c r="J83" s="8"/>
    </row>
    <row r="84" spans="1:10" ht="18.75" customHeight="1" x14ac:dyDescent="0.2">
      <c r="A84" s="97"/>
      <c r="B84" s="8"/>
      <c r="C84" s="14"/>
      <c r="D84" s="23"/>
      <c r="E84" s="14"/>
      <c r="F84" s="8"/>
      <c r="G84" s="8"/>
      <c r="H84" s="8"/>
      <c r="I84" s="8"/>
      <c r="J84" s="8"/>
    </row>
    <row r="85" spans="1:10" ht="18.75" customHeight="1" x14ac:dyDescent="0.2">
      <c r="A85" s="97"/>
      <c r="B85" s="8"/>
      <c r="C85" s="14"/>
      <c r="D85" s="23"/>
      <c r="E85" s="14"/>
      <c r="F85" s="8"/>
      <c r="G85" s="8"/>
      <c r="H85" s="8"/>
      <c r="I85" s="8"/>
      <c r="J85" s="8"/>
    </row>
    <row r="86" spans="1:10" ht="18.75" customHeight="1" x14ac:dyDescent="0.2">
      <c r="A86" s="97"/>
      <c r="B86" s="8"/>
      <c r="C86" s="14"/>
      <c r="D86" s="23"/>
      <c r="E86" s="14"/>
      <c r="F86" s="8"/>
      <c r="G86" s="8"/>
      <c r="H86" s="8"/>
      <c r="I86" s="8"/>
      <c r="J86" s="8"/>
    </row>
    <row r="87" spans="1:10" ht="18.75" customHeight="1" x14ac:dyDescent="0.2">
      <c r="A87" s="97"/>
      <c r="B87" s="8"/>
      <c r="C87" s="14"/>
      <c r="D87" s="23"/>
      <c r="E87" s="14"/>
      <c r="F87" s="8"/>
      <c r="G87" s="8"/>
      <c r="H87" s="8"/>
      <c r="I87" s="8"/>
      <c r="J87" s="8"/>
    </row>
    <row r="88" spans="1:10" ht="18.75" customHeight="1" x14ac:dyDescent="0.2">
      <c r="A88" s="97"/>
      <c r="B88" s="8"/>
      <c r="C88" s="14"/>
      <c r="D88" s="23"/>
      <c r="E88" s="14"/>
      <c r="F88" s="8"/>
      <c r="G88" s="8"/>
      <c r="H88" s="8"/>
      <c r="I88" s="8"/>
      <c r="J88" s="8"/>
    </row>
    <row r="89" spans="1:10" ht="18.75" customHeight="1" x14ac:dyDescent="0.2">
      <c r="A89" s="97"/>
      <c r="B89" s="8"/>
      <c r="C89" s="14"/>
      <c r="D89" s="23"/>
      <c r="E89" s="14"/>
      <c r="F89" s="8"/>
      <c r="G89" s="8"/>
      <c r="H89" s="8"/>
      <c r="I89" s="8"/>
      <c r="J89" s="8"/>
    </row>
    <row r="90" spans="1:10" ht="18.75" customHeight="1" x14ac:dyDescent="0.2">
      <c r="A90" s="97"/>
      <c r="B90" s="8"/>
      <c r="C90" s="14"/>
      <c r="D90" s="23"/>
      <c r="E90" s="14"/>
      <c r="F90" s="8"/>
      <c r="G90" s="8"/>
      <c r="H90" s="8"/>
      <c r="I90" s="8"/>
      <c r="J90" s="8"/>
    </row>
    <row r="91" spans="1:10" ht="18.75" customHeight="1" x14ac:dyDescent="0.2">
      <c r="A91" s="97"/>
      <c r="B91" s="8"/>
      <c r="C91" s="14"/>
      <c r="D91" s="23"/>
      <c r="E91" s="14"/>
      <c r="F91" s="8"/>
      <c r="G91" s="8"/>
      <c r="H91" s="8"/>
      <c r="I91" s="8"/>
      <c r="J91" s="8"/>
    </row>
    <row r="92" spans="1:10" ht="18.75" customHeight="1" x14ac:dyDescent="0.2">
      <c r="A92" s="97"/>
      <c r="B92" s="8"/>
      <c r="C92" s="14"/>
      <c r="D92" s="23"/>
      <c r="E92" s="14"/>
      <c r="F92" s="8"/>
      <c r="G92" s="8"/>
      <c r="H92" s="8"/>
      <c r="I92" s="8"/>
      <c r="J92" s="8"/>
    </row>
    <row r="93" spans="1:10" ht="18.75" customHeight="1" x14ac:dyDescent="0.2">
      <c r="A93" s="97"/>
      <c r="B93" s="8"/>
      <c r="C93" s="14"/>
      <c r="D93" s="23"/>
      <c r="E93" s="14"/>
      <c r="F93" s="8"/>
      <c r="G93" s="8"/>
      <c r="H93" s="8"/>
      <c r="I93" s="8"/>
      <c r="J93" s="8"/>
    </row>
    <row r="94" spans="1:10" ht="18.75" customHeight="1" x14ac:dyDescent="0.2">
      <c r="A94" s="97"/>
      <c r="B94" s="8"/>
      <c r="C94" s="14"/>
      <c r="D94" s="23"/>
      <c r="E94" s="14"/>
      <c r="F94" s="8"/>
      <c r="G94" s="8"/>
      <c r="H94" s="8"/>
      <c r="I94" s="8"/>
      <c r="J94" s="8"/>
    </row>
    <row r="95" spans="1:10" ht="18.75" customHeight="1" x14ac:dyDescent="0.2">
      <c r="A95" s="97"/>
      <c r="B95" s="8"/>
      <c r="C95" s="14"/>
      <c r="D95" s="23"/>
      <c r="E95" s="14"/>
      <c r="F95" s="8"/>
      <c r="G95" s="8"/>
      <c r="H95" s="8"/>
      <c r="I95" s="8"/>
      <c r="J95" s="8"/>
    </row>
    <row r="96" spans="1:10" ht="18.75" customHeight="1" x14ac:dyDescent="0.2">
      <c r="A96" s="97"/>
      <c r="B96" s="8"/>
      <c r="C96" s="14"/>
      <c r="D96" s="23"/>
      <c r="E96" s="14"/>
      <c r="F96" s="8"/>
      <c r="G96" s="8"/>
      <c r="H96" s="8"/>
      <c r="I96" s="8"/>
      <c r="J96" s="8"/>
    </row>
    <row r="97" spans="1:10" ht="18.75" customHeight="1" x14ac:dyDescent="0.2">
      <c r="A97" s="97"/>
      <c r="B97" s="8"/>
      <c r="C97" s="14"/>
      <c r="D97" s="23"/>
      <c r="E97" s="14"/>
      <c r="F97" s="8"/>
      <c r="G97" s="8"/>
      <c r="H97" s="8"/>
      <c r="I97" s="8"/>
      <c r="J97" s="8"/>
    </row>
    <row r="98" spans="1:10" ht="18.75" customHeight="1" x14ac:dyDescent="0.2">
      <c r="A98" s="97"/>
      <c r="B98" s="8"/>
      <c r="C98" s="14"/>
      <c r="D98" s="23"/>
      <c r="E98" s="14"/>
      <c r="F98" s="8"/>
      <c r="G98" s="8"/>
      <c r="H98" s="8"/>
      <c r="I98" s="8"/>
      <c r="J98" s="8"/>
    </row>
    <row r="99" spans="1:10" ht="18.75" customHeight="1" x14ac:dyDescent="0.2">
      <c r="A99" s="97"/>
      <c r="B99" s="8"/>
      <c r="C99" s="14"/>
      <c r="D99" s="23"/>
      <c r="E99" s="14"/>
      <c r="F99" s="8"/>
      <c r="G99" s="8"/>
      <c r="H99" s="8"/>
      <c r="I99" s="8"/>
      <c r="J99" s="8"/>
    </row>
    <row r="100" spans="1:10" ht="18.75" customHeight="1" x14ac:dyDescent="0.2">
      <c r="A100" s="97"/>
      <c r="B100" s="8"/>
      <c r="C100" s="14"/>
      <c r="D100" s="23"/>
      <c r="E100" s="14"/>
      <c r="F100" s="8"/>
      <c r="G100" s="8"/>
      <c r="H100" s="8"/>
      <c r="I100" s="8"/>
      <c r="J100" s="8"/>
    </row>
    <row r="101" spans="1:10" ht="18.75" customHeight="1" x14ac:dyDescent="0.2">
      <c r="A101" s="97"/>
      <c r="B101" s="8"/>
      <c r="C101" s="14"/>
      <c r="D101" s="23"/>
      <c r="E101" s="14"/>
      <c r="F101" s="8"/>
      <c r="G101" s="8"/>
      <c r="H101" s="8"/>
      <c r="I101" s="8"/>
      <c r="J101" s="8"/>
    </row>
    <row r="102" spans="1:10" ht="18.75" customHeight="1" x14ac:dyDescent="0.2">
      <c r="A102" s="97"/>
      <c r="B102" s="8"/>
      <c r="C102" s="14"/>
      <c r="D102" s="23"/>
      <c r="E102" s="14"/>
      <c r="F102" s="8"/>
      <c r="G102" s="8"/>
      <c r="H102" s="8"/>
      <c r="I102" s="8"/>
      <c r="J102" s="8"/>
    </row>
    <row r="103" spans="1:10" ht="18.75" customHeight="1" x14ac:dyDescent="0.2">
      <c r="A103" s="97"/>
      <c r="B103" s="8"/>
      <c r="C103" s="14"/>
      <c r="D103" s="23"/>
      <c r="E103" s="14"/>
      <c r="F103" s="8"/>
      <c r="G103" s="8"/>
      <c r="H103" s="8"/>
      <c r="I103" s="8"/>
      <c r="J103" s="8"/>
    </row>
    <row r="104" spans="1:10" ht="18.75" customHeight="1" x14ac:dyDescent="0.2">
      <c r="A104" s="97"/>
      <c r="B104" s="8"/>
      <c r="C104" s="14"/>
      <c r="D104" s="23"/>
      <c r="E104" s="14"/>
      <c r="F104" s="8"/>
      <c r="G104" s="8"/>
      <c r="H104" s="8"/>
      <c r="I104" s="8"/>
      <c r="J104" s="8"/>
    </row>
    <row r="105" spans="1:10" ht="18.75" customHeight="1" x14ac:dyDescent="0.2">
      <c r="A105" s="97"/>
      <c r="B105" s="8"/>
      <c r="C105" s="14"/>
      <c r="D105" s="23"/>
      <c r="E105" s="14"/>
      <c r="F105" s="8"/>
      <c r="G105" s="8"/>
      <c r="H105" s="8"/>
      <c r="I105" s="8"/>
      <c r="J105" s="8"/>
    </row>
    <row r="106" spans="1:10" ht="18.75" customHeight="1" x14ac:dyDescent="0.2">
      <c r="A106" s="97"/>
      <c r="B106" s="8"/>
      <c r="C106" s="14"/>
      <c r="D106" s="23"/>
      <c r="E106" s="14"/>
      <c r="F106" s="8"/>
      <c r="G106" s="8"/>
      <c r="H106" s="8"/>
      <c r="I106" s="8"/>
      <c r="J106" s="8"/>
    </row>
    <row r="107" spans="1:10" ht="18.75" customHeight="1" x14ac:dyDescent="0.2">
      <c r="A107" s="97"/>
      <c r="B107" s="8"/>
      <c r="C107" s="14"/>
      <c r="D107" s="23"/>
      <c r="E107" s="14"/>
      <c r="F107" s="8"/>
      <c r="G107" s="8"/>
      <c r="H107" s="8"/>
      <c r="I107" s="8"/>
      <c r="J107" s="8"/>
    </row>
  </sheetData>
  <mergeCells count="7">
    <mergeCell ref="C43:E43"/>
    <mergeCell ref="G43:I43"/>
    <mergeCell ref="A1:I1"/>
    <mergeCell ref="A41:I41"/>
    <mergeCell ref="C3:E3"/>
    <mergeCell ref="G3:I3"/>
    <mergeCell ref="C42:E42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 Sandbox (BS)</vt:lpstr>
      <vt:lpstr>Output Sandbox (IS) Quarterly</vt:lpstr>
      <vt:lpstr>Output Sandbox (CF)</vt:lpstr>
      <vt:lpstr>Output Sandbox (NonGAAP1)</vt:lpstr>
    </vt:vector>
  </TitlesOfParts>
  <Company>Workiva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WSR Single-Source Workbook (2015-09)</dc:title>
  <dc:creator>Workiva - Sam Pratt</dc:creator>
  <cp:lastModifiedBy>Robert Aronson</cp:lastModifiedBy>
  <dcterms:created xsi:type="dcterms:W3CDTF">2015-11-03T23:34:59Z</dcterms:created>
  <dcterms:modified xsi:type="dcterms:W3CDTF">2015-11-03T23:34:59Z</dcterms:modified>
</cp:coreProperties>
</file>